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5600" windowHeight="11640" activeTab="0"/>
  </bookViews>
  <sheets>
    <sheet name="Donations (&gt;5K)" sheetId="1" r:id="rId1"/>
    <sheet name="Salaries Only" sheetId="2" r:id="rId2"/>
    <sheet name="09 Cashflow" sheetId="3" r:id="rId3"/>
    <sheet name="09 Balance" sheetId="4" r:id="rId4"/>
    <sheet name="09 P&amp;L Summary" sheetId="5" r:id="rId5"/>
    <sheet name="09 P&amp;L" sheetId="6" r:id="rId6"/>
    <sheet name="09 All Income" sheetId="7" r:id="rId7"/>
    <sheet name="09 Sum Func Exp" sheetId="8" r:id="rId8"/>
    <sheet name="09 Expenses" sheetId="9" r:id="rId9"/>
    <sheet name="08 HC salary" sheetId="10" r:id="rId10"/>
    <sheet name="09 HC salary" sheetId="11" r:id="rId11"/>
    <sheet name="09 Unr Expenses" sheetId="12" r:id="rId12"/>
    <sheet name="Type-Exp" sheetId="13" r:id="rId13"/>
    <sheet name="Type-Pgm" sheetId="14" r:id="rId14"/>
    <sheet name="Type-Income" sheetId="15" r:id="rId15"/>
  </sheets>
  <definedNames>
    <definedName name="_xlnm.Print_Area" localSheetId="6">'09 All Income'!$B$1:$J$57</definedName>
    <definedName name="_xlnm.Print_Area" localSheetId="0">'Donations (&gt;5K)'!$B$1:$J$36</definedName>
    <definedName name="_xlnm.Print_Titles" localSheetId="6">'09 All Income'!$1:$1</definedName>
    <definedName name="_xlnm.Print_Titles" localSheetId="8">'09 Expenses'!$1:$1</definedName>
    <definedName name="_xlnm.Print_Titles" localSheetId="10">'09 HC salary'!$1:$1</definedName>
    <definedName name="_xlnm.Print_Titles" localSheetId="5">'09 P&amp;L'!$1:$1</definedName>
    <definedName name="_xlnm.Print_Titles" localSheetId="11">'09 Unr Expenses'!$1:$1</definedName>
    <definedName name="_xlnm.Print_Titles" localSheetId="0">'Donations (&gt;5K)'!$1:$1</definedName>
    <definedName name="_xlnm.Print_Titles" localSheetId="1">'Salaries Only'!$1:$1</definedName>
  </definedNames>
  <calcPr fullCalcOnLoad="1"/>
</workbook>
</file>

<file path=xl/sharedStrings.xml><?xml version="1.0" encoding="utf-8"?>
<sst xmlns="http://schemas.openxmlformats.org/spreadsheetml/2006/main" count="14668" uniqueCount="1165">
  <si>
    <r>
      <t>WWF China Programme Beijing Offic</t>
    </r>
    <r>
      <rPr>
        <sz val="10"/>
        <rFont val="Arial"/>
        <family val="2"/>
      </rPr>
      <t>e, Wen Hua Gong,Beijing Working People's Culture Palace, Contact:  Dr. Li Lin, lli@wwfchina.org
phone: 65116290</t>
    </r>
  </si>
  <si>
    <t>SUBTOTAL</t>
  </si>
  <si>
    <t>Other NPO</t>
  </si>
  <si>
    <t>Copenhagen Climate Council Secretariat, Monday Morning, Valkendorfsgade 13, P.O. Box 1127, DK-1009 Copenhagen K  Contact:  Johannah Christensen 
jc@mm.dk  Phone: +45 3393 9323</t>
  </si>
  <si>
    <t>Donation (COP15) - taxes &amp; service fee</t>
  </si>
  <si>
    <t>Other NPO</t>
  </si>
  <si>
    <t>Copenhagen Climate Council Secretariat, Monday Morning, Valkendorfsgade 13, P.O. Box 1127, DK-1009 Copenhagen K   Contact:  Johannah Christensen 
jc@mm.dk  Phone: +45 3393 9323</t>
  </si>
  <si>
    <t>SUBTOTAL</t>
  </si>
  <si>
    <t>Donation (T. Rowe Price)</t>
  </si>
  <si>
    <t>TOTAL INCL. HOLLY SALARY DONATION</t>
  </si>
  <si>
    <t>TOTAL (NOT INCLUDING YELLOW)</t>
  </si>
  <si>
    <t>2008 Holly Salary Donation back to Golden Bridges Foundation</t>
  </si>
  <si>
    <t>Holly Chang</t>
  </si>
  <si>
    <t>Individual</t>
  </si>
  <si>
    <t>UNRESTRICTED</t>
  </si>
  <si>
    <t>1655 10TH AVE SAN FRANCISCO, CA 94122  415-315-9898  hchang@goldenbridges.org</t>
  </si>
  <si>
    <t>Bank Interest</t>
  </si>
  <si>
    <t>2009 Holly Salary Donation back to Golden Bridges Foundation</t>
  </si>
  <si>
    <t>FOUNDATION</t>
  </si>
  <si>
    <t>UNRESTRICTED</t>
  </si>
  <si>
    <t>SUBTOTAL</t>
  </si>
  <si>
    <t>Donation (COP15) - program</t>
  </si>
  <si>
    <t>NIKE Inc.</t>
  </si>
  <si>
    <t>Company (US)</t>
  </si>
  <si>
    <r>
      <t>No.2 58th Sanzhuang Street, Songjiang district, Shanghai  Contact name: Feng Xia Tel: 021-37818168*12001</t>
    </r>
    <r>
      <rPr>
        <sz val="10"/>
        <rFont val="メイリオ"/>
        <family val="2"/>
      </rPr>
      <t>、</t>
    </r>
    <r>
      <rPr>
        <sz val="10"/>
        <rFont val="Arial"/>
        <family val="2"/>
      </rPr>
      <t>13636545291</t>
    </r>
  </si>
  <si>
    <t>Donation (COP15) - taxes &amp; service fee</t>
  </si>
  <si>
    <t>UNFCCC YOUNGO</t>
  </si>
  <si>
    <t>UNRESTRICTED</t>
  </si>
  <si>
    <t>SUBTOTAL</t>
  </si>
  <si>
    <t>Donation (COP15) - program</t>
  </si>
  <si>
    <t>CHINA YOUTH CLIMATE ACTION NETWORK</t>
  </si>
  <si>
    <t>Donation (COP15) - taxes &amp; service fee</t>
  </si>
  <si>
    <t>CHINA YOUTH CLIMATE ACTION NETWORK</t>
  </si>
  <si>
    <t>Other NPO</t>
  </si>
  <si>
    <t>UNRESTRICTED</t>
  </si>
  <si>
    <t xml:space="preserve">Room 1221,Unit 4 Building 4 , Dahezhuangyuan, No. 3 Suzhou Street ,Haidian District, Beijing 100080, China, Contact: Shane Zhao, xiangyu@cycan.org  +86 10 82569261
</t>
  </si>
  <si>
    <t>SUBTOTAL</t>
  </si>
  <si>
    <t>Donation (COP15) - program</t>
  </si>
  <si>
    <t>World Wildlife Fund, Beijing</t>
  </si>
  <si>
    <t>Other NPO</t>
  </si>
  <si>
    <t>GB CHUANGSI CONSULTING</t>
  </si>
  <si>
    <r>
      <t>WWF China Programme Beijing Offic</t>
    </r>
    <r>
      <rPr>
        <sz val="10"/>
        <rFont val="Arial"/>
        <family val="2"/>
      </rPr>
      <t>e, Wen Hua Gong,Beijing Working People's Culture Palace, Contact:  Dr. Li Lin, lli@wwfchina.org
phone: 65116290</t>
    </r>
  </si>
  <si>
    <t>Other NPO</t>
  </si>
  <si>
    <t>GB CHUANGSI CONSULTING</t>
  </si>
  <si>
    <t>UNRESTRICTED</t>
  </si>
  <si>
    <t>WWF China Programme Beijing Office, Wen Hua Gong,Beijing Working People's Culture Palace, Contact:  Dr. Li Lin, lli@wwfchina.org
phone: 65116290</t>
  </si>
  <si>
    <t>Donation (COP15) - program</t>
  </si>
  <si>
    <t>World Wildlife Fund, Beijing</t>
  </si>
  <si>
    <t>Other NPO</t>
  </si>
  <si>
    <t>GB CHUANGSI CONSULTING</t>
  </si>
  <si>
    <t>ZHAO Hong</t>
  </si>
  <si>
    <t>No. Hours Per Week</t>
  </si>
  <si>
    <t>Monthly</t>
  </si>
  <si>
    <t>Total</t>
  </si>
  <si>
    <t>*please note donation of salary amount back to foundation</t>
  </si>
  <si>
    <t>Director's Name</t>
  </si>
  <si>
    <t>Title</t>
  </si>
  <si>
    <t>CEO / Executive Director</t>
  </si>
  <si>
    <t>Program Director</t>
  </si>
  <si>
    <t>SUBTOTAL</t>
  </si>
  <si>
    <t>PROGRAM: DANDELION PROJECT</t>
  </si>
  <si>
    <t>PROGRAM: COP15</t>
  </si>
  <si>
    <t>KR - Personal Income Tax(July)</t>
  </si>
  <si>
    <t>Taxi - Dao Institute Forum</t>
  </si>
  <si>
    <t>Bank Transaction Fee - Pay for Green Garden Printer</t>
  </si>
  <si>
    <t>Printer for Green Garden</t>
  </si>
  <si>
    <t>Taxi - Return from Edelman</t>
  </si>
  <si>
    <t>HC - Personal Income Tax (April)</t>
  </si>
  <si>
    <t>Coffee - Interview with Beau</t>
  </si>
  <si>
    <t>Taxi - Coldstone Meeting</t>
  </si>
  <si>
    <t>Taxi - Coldstone Sponsor</t>
  </si>
  <si>
    <t>Current</t>
  </si>
  <si>
    <t>Change in Net Assets</t>
  </si>
  <si>
    <t>Donor</t>
  </si>
  <si>
    <t>Donor Type</t>
  </si>
  <si>
    <t>Receiving Account</t>
  </si>
  <si>
    <t>Printing - Shumeng Event</t>
  </si>
  <si>
    <t>Crayons</t>
  </si>
  <si>
    <t>Taxi - Green Tea House Event</t>
  </si>
  <si>
    <t>Description</t>
  </si>
  <si>
    <t>Classification</t>
  </si>
  <si>
    <t>Mail ExtensionTo IRS</t>
  </si>
  <si>
    <t>Taxi - Meet BCIS</t>
  </si>
  <si>
    <t>Taxi - Return from Shuren</t>
  </si>
  <si>
    <t>EARTH CLASS MAIL FEE (VIRTUAL MAILING BOX FOR GOLDEN BRIDGES FOUNDATION)</t>
  </si>
  <si>
    <t>Taxi - Meet CCF</t>
  </si>
  <si>
    <t>SKYPE USA</t>
  </si>
  <si>
    <t>Taxi - HC/KR 990 etc.</t>
  </si>
  <si>
    <t>Taxi - HC/LK NGO Database</t>
  </si>
  <si>
    <t>Taxi - Meet Reg. Agent</t>
  </si>
  <si>
    <t>Coffee- Registration Agent</t>
  </si>
  <si>
    <t>Meal - Lunch with World Bank Eleanovr Dougoud</t>
  </si>
  <si>
    <t>Taxi - Meet Attending Book launch at Bookworm</t>
  </si>
  <si>
    <t>Business Tax(2sec. Quarter) - From Apr. to Jun.</t>
  </si>
  <si>
    <t>Taxi - Dinner With Green Brother</t>
  </si>
  <si>
    <t>1/1/09 - 12/31/09</t>
  </si>
  <si>
    <t>Holly CHANG</t>
  </si>
  <si>
    <t>1/1/09 - 10/31/09</t>
  </si>
  <si>
    <t>Taxi - Zhongguancun Laptop Purchase</t>
  </si>
  <si>
    <t>Mac book for Ann</t>
  </si>
  <si>
    <t>HC - Personal Income Tax(June)</t>
  </si>
  <si>
    <t>n/a</t>
  </si>
  <si>
    <t>Company</t>
  </si>
  <si>
    <t>Donor Type</t>
  </si>
  <si>
    <t>Private Foundation (US)</t>
  </si>
  <si>
    <t>Company (China)</t>
  </si>
  <si>
    <t>Private Foundation (China)</t>
  </si>
  <si>
    <t>Company (US)</t>
  </si>
  <si>
    <t>Other NPO</t>
  </si>
  <si>
    <t>International Organization</t>
  </si>
  <si>
    <t>Educational Institution</t>
  </si>
  <si>
    <t>Beijing Foodies</t>
  </si>
  <si>
    <t>OFFICE EXPENSES</t>
  </si>
  <si>
    <t>FEES FOR SERVICES (NON-EMPLOYEES) - OTHER</t>
  </si>
  <si>
    <t>OTHER:  PROGRAM-RELATED SUPPLIES</t>
  </si>
  <si>
    <t>PROGRAM: SECTOR RESEARCH &amp; CONSULTING</t>
  </si>
  <si>
    <t>Taxi - To Maple</t>
  </si>
  <si>
    <t>Taxi -Dandelion Event</t>
  </si>
  <si>
    <t>Coffee - HC Meet Rich Brubaker</t>
  </si>
  <si>
    <t>Taxi - HC Meet Rich Brubaker</t>
  </si>
  <si>
    <t>Taxi - Dandelion Debrief Meeting at Jonesday</t>
  </si>
  <si>
    <t>HUA QIAO CUN MANAGEMENT</t>
  </si>
  <si>
    <t>Taxi - Tsinghua Conference</t>
  </si>
  <si>
    <t>Coffee - IYSECC Conference</t>
  </si>
  <si>
    <t>Taxi - Hui Ling Event</t>
  </si>
  <si>
    <t>AW - Salary</t>
  </si>
  <si>
    <t>ANN WANG BEIJING</t>
  </si>
  <si>
    <t>Ann</t>
  </si>
  <si>
    <t>Coffee - APCO Meeting</t>
  </si>
  <si>
    <t>Amcham - Government Relations</t>
  </si>
  <si>
    <t>AMCHAM BEIJING</t>
  </si>
  <si>
    <t>PRC- SME Coversation Series - Builing Government Relationships</t>
  </si>
  <si>
    <t>Coffee - Expat Show</t>
  </si>
  <si>
    <t>Kristen Robinson</t>
  </si>
  <si>
    <t>7/1/09 - 12/31/09</t>
  </si>
  <si>
    <t>Ann Wang (WANG Chen)</t>
  </si>
  <si>
    <t>8/1/09 - 12/31/09</t>
  </si>
  <si>
    <t>Support Capacity Building &amp; Purchase School Supplies for Migrant Children &amp; Teachers at Green Garden Primary School in Beijing, Haidian District</t>
  </si>
  <si>
    <t>Support the Education, Psychological Support and Care of 126 Young Sichuan Survivors in Shumeng Erma Program in Shuren Private School in Beijing, Tongzhou District</t>
  </si>
  <si>
    <t>PROGRAM: DANDELION PROJECT</t>
  </si>
  <si>
    <t>Capacity Building and Administration of Dandelion Project, a Members Community supporting Children and Womens charitable causes, especially Dandelion Middle School for migrant children</t>
  </si>
  <si>
    <t>PROGRAM: COP15</t>
  </si>
  <si>
    <t>Mobilize and Manage the China Youth Delegation to United Nations Conference in Copenhagen</t>
  </si>
  <si>
    <t>PROGRAM: SECTOR RESEARCH &amp; CONSULTING</t>
  </si>
  <si>
    <t>Accountant Service Fee - Sec. Quarter</t>
  </si>
  <si>
    <t>HC - Personal Income Tax (Aug.)</t>
  </si>
  <si>
    <t>Taxi - Sim video</t>
  </si>
  <si>
    <t>Meal - For Kristen</t>
  </si>
  <si>
    <t>Taxi - To HSBC</t>
  </si>
  <si>
    <t>Delivery Fee- To Accountant</t>
  </si>
  <si>
    <t>Taxi - Green Tea House event</t>
  </si>
  <si>
    <t>Taxi - Green House</t>
  </si>
  <si>
    <t>Plastic Cups</t>
  </si>
  <si>
    <t>Meal - with Jodie and Kan</t>
  </si>
  <si>
    <t>Golden-Bridges.info Domain Name Renewal</t>
  </si>
  <si>
    <t>Fans for office</t>
  </si>
  <si>
    <t>CARREFOUR BEIJING</t>
  </si>
  <si>
    <t>Golden-Bridges.net Domain Name Renewal</t>
  </si>
  <si>
    <t>Taxi - Meet with Kate Cheng Narada Foundation</t>
  </si>
  <si>
    <t>Taxi - CIBES Event</t>
  </si>
  <si>
    <t>Taxi - CIBES</t>
  </si>
  <si>
    <t>Online Banking Application Fee</t>
  </si>
  <si>
    <t>Taxi - Green Garden Visit</t>
  </si>
  <si>
    <t>Taxi - Meet with Mathew</t>
  </si>
  <si>
    <t>Mail from US Office</t>
  </si>
  <si>
    <t>EARTHCLASS MAIL USA</t>
  </si>
  <si>
    <t>Taxi - TuFeng's Concert</t>
  </si>
  <si>
    <t>Taxi - Tufeng's Concert</t>
  </si>
  <si>
    <t>Meal- Meeting with Kan</t>
  </si>
  <si>
    <t>Have meeting - HC/ AW</t>
  </si>
  <si>
    <t>Coffee - Meeting with Kristen</t>
  </si>
  <si>
    <t>Taxi - Tufeng</t>
  </si>
  <si>
    <t>Taxi - Meeting VSO</t>
  </si>
  <si>
    <t>Taxi - Dandelion</t>
  </si>
  <si>
    <t>Cut Key Fee</t>
  </si>
  <si>
    <t>Taxi - Office To Gongyi Fair</t>
  </si>
  <si>
    <t>Taxi - Accountant To Office</t>
  </si>
  <si>
    <t>Taxi - To Accountant</t>
  </si>
  <si>
    <t>Taxi - Meeting Rotary Club</t>
  </si>
  <si>
    <t>Taxi - Meet SIFE</t>
  </si>
  <si>
    <t>Taxi - Meeting SIFE</t>
  </si>
  <si>
    <t>Taxi - Meeting Yang Rui</t>
  </si>
  <si>
    <t>Taxi - Meet with Yang Rui</t>
  </si>
  <si>
    <t>Taxi - Meeting with Coldstone</t>
  </si>
  <si>
    <t>Ties (8) for Shumeng Event</t>
  </si>
  <si>
    <t>Taxi - Meeting with CCF</t>
  </si>
  <si>
    <t>n/a</t>
  </si>
  <si>
    <t>Taxi - CSR Round table</t>
  </si>
  <si>
    <t>Coffee- G2 Studios</t>
  </si>
  <si>
    <t>Taxi - From Restaurant to Zhouchengbo's Apartment</t>
  </si>
  <si>
    <t>Taxi - Meet Mathew</t>
  </si>
  <si>
    <t>Bank Management Fee (May)</t>
  </si>
  <si>
    <t>Taxi - Meet Orchestra Fundraiser</t>
  </si>
  <si>
    <t>Taxi - To Green Garden</t>
  </si>
  <si>
    <t>Unlimited World Wide Skype</t>
  </si>
  <si>
    <t>Taxi - Meeting Alashan See</t>
  </si>
  <si>
    <t>Have meeting - Dan /Edelman</t>
  </si>
  <si>
    <t>Have Meeting - Ruby li</t>
  </si>
  <si>
    <t>Taxi - Meeting Dan Obrien Edelman(lunch)</t>
  </si>
  <si>
    <t>Taxi - From Tianxiu Via Green Garden To Zhichunlu subway stop</t>
  </si>
  <si>
    <t>Taxi - Meet Danobrien /Edelman</t>
  </si>
  <si>
    <t>Taxi - Ford Meeting to Office</t>
  </si>
  <si>
    <t>Taxi - Meeting Sunyefang</t>
  </si>
  <si>
    <t>Taxi - To Ford Meeting</t>
  </si>
  <si>
    <t>Mac book Charger</t>
  </si>
  <si>
    <t>ZHONGHAI DIGITAL MARKET</t>
  </si>
  <si>
    <t>BEIJING QIANCHENGSHIJIN RENTAL CO.</t>
  </si>
  <si>
    <t>Stamp Tax -- For Rent Office</t>
  </si>
  <si>
    <t>BEIJING QINGDONG WU YE</t>
  </si>
  <si>
    <t>Tax Certificate</t>
  </si>
  <si>
    <t>National Tax Bureau Certificate Fee for Whole Year</t>
  </si>
  <si>
    <t>ZHONGJIN FINANCIAL CERTIFICATE CENTER</t>
  </si>
  <si>
    <t>Service Fee -- Renew Kristen's Visa</t>
  </si>
  <si>
    <t>Taxi - Meet R&amp;S</t>
  </si>
  <si>
    <t>Taxi - To Meet Eggplant Alex</t>
  </si>
  <si>
    <t>Taxi - HC Meet With InsidersGuide Writer</t>
  </si>
  <si>
    <t>One Hammer and Hooks - Purchased by Kan Liu</t>
  </si>
  <si>
    <t>Meal - Nathan Copywriter</t>
  </si>
  <si>
    <t>Taxi - To PlaNet Finance Fundraiser</t>
  </si>
  <si>
    <t>Business Tax (1st quarter)</t>
  </si>
  <si>
    <t>F Enterprise Income Tax (1st quarter)</t>
  </si>
  <si>
    <t>Taxi - MH Dinner</t>
  </si>
  <si>
    <t>KR - Personal Income Tax (April)</t>
  </si>
  <si>
    <t>Event Ticket - Support Earthquake Victims in Gansu</t>
  </si>
  <si>
    <t>Taxi - Meet Green Brothers</t>
  </si>
  <si>
    <t>Taxi - Visit Maple</t>
  </si>
  <si>
    <t>Meal - HC Lunch with Xiangyu</t>
  </si>
  <si>
    <t>HC - Personal Income Tax (Sep)</t>
  </si>
  <si>
    <t>KR - Personal Income Tax (Sep.)</t>
  </si>
  <si>
    <t>E - Bank Service Fee (Sep.)</t>
  </si>
  <si>
    <t>E - Bank Service Fee (Aus.)</t>
  </si>
  <si>
    <t>Taxi - From China Everbright Bank to Office</t>
  </si>
  <si>
    <t>Copy the Pictures for Mary Jane --Yucai</t>
  </si>
  <si>
    <t>BEIJING REKALE DIGITAL CO</t>
  </si>
  <si>
    <t>Taxi - Meet  with Xiangyu</t>
  </si>
  <si>
    <t>Taxi - To Kerry Center Meet Mary Jane</t>
  </si>
  <si>
    <t>Taxi - HC To Austin Aho</t>
  </si>
  <si>
    <t>Research &amp; Consulting for informal network of numerous nonprofit sector practitioners</t>
  </si>
  <si>
    <t>Taxi - Mr. Zhang interview with 3 candidates</t>
  </si>
  <si>
    <t>Easy Buy - Office Supplies</t>
  </si>
  <si>
    <t>HC - Personal Income Tax(July)</t>
  </si>
  <si>
    <t>Kristen IC Card Charging</t>
  </si>
  <si>
    <t>Coffee - KR/HC Meeting</t>
  </si>
  <si>
    <t>ZH - Salary</t>
  </si>
  <si>
    <t>ZHAOHONG BEIJING</t>
  </si>
  <si>
    <t>Coffee - Meeting with Anna K</t>
  </si>
  <si>
    <t>Delivery Fee- Ann's Mac book</t>
  </si>
  <si>
    <t>Coffee - HC/ZH Meeting</t>
  </si>
  <si>
    <t>Meal - Meeting with ZH</t>
  </si>
  <si>
    <t>Taxi - Baliqiao Subway Station to Tianci (overwork)</t>
  </si>
  <si>
    <t>Taxi - Entry-Exit Administration Bureau to Office</t>
  </si>
  <si>
    <t>Copy Fee - For Holly's Visa Renewal</t>
  </si>
  <si>
    <t>Taxi - Simvideo</t>
  </si>
  <si>
    <t>Taxi -Entry-Exit Administration Bureau to Office</t>
  </si>
  <si>
    <t>Taxi - Meeting with YPO Susan</t>
  </si>
  <si>
    <t>Taxi - Meet with Scott Lawson</t>
  </si>
  <si>
    <t>Postage - 990 to IRS</t>
  </si>
  <si>
    <t>UPS BEIJING</t>
  </si>
  <si>
    <t>HC Flight Ticket - Return Beijing / KL (Use ZH's Credit Card)</t>
  </si>
  <si>
    <t>MALAYSIA AIRLINES</t>
  </si>
  <si>
    <t>Accountant Services Fee (Third Quarter)</t>
  </si>
  <si>
    <t>Taxi - HC / AW Meeting with SIMON</t>
  </si>
  <si>
    <t>Taxi - Global Charity Magazine</t>
  </si>
  <si>
    <t>Kristen Mobile Charging</t>
  </si>
  <si>
    <t>Meal -  HC / AW Meeting with SIMON</t>
  </si>
  <si>
    <t>Make Catalog</t>
  </si>
  <si>
    <t>FEI KANG DA EXPRESS COMPANY</t>
  </si>
  <si>
    <t>Moon cake - For Green Garden Gift</t>
  </si>
  <si>
    <t>Taxi - Zhichunlu Subway Station To Green Garden</t>
  </si>
  <si>
    <t>Taxi - HC to Sim video</t>
  </si>
  <si>
    <t>Taxi - Cheung Kung</t>
  </si>
  <si>
    <t>Taxi - To Registration Agency</t>
  </si>
  <si>
    <t>Taxi - Go Back Registration Agency</t>
  </si>
  <si>
    <t>ZHONGHAI DIDiTAL MARKET</t>
  </si>
  <si>
    <t>Taxi - Wai Guan Bureau</t>
  </si>
  <si>
    <t>Coffee - Zhang Fan</t>
  </si>
  <si>
    <t>BEIJING HUATAIJINCHENG TECHNOLOGY CO.,</t>
  </si>
  <si>
    <t>Taxi - Jodie Farewell</t>
  </si>
  <si>
    <t>Taxi - Tufeng Dress Rehearsal</t>
  </si>
  <si>
    <t>Taxi - Meeting with Dongdong Shose Play Team</t>
  </si>
  <si>
    <t>Coffee - Meeting AW / ZH</t>
  </si>
  <si>
    <t>Taxi - AW / ZH To Sina.Com</t>
  </si>
  <si>
    <t>Office Supplies - Coffee &amp; Drink</t>
  </si>
  <si>
    <t>Taxi -Lama Temple Subway Station to Entry-Exit Administration Bureau</t>
  </si>
  <si>
    <t>KR - Personal Income Tax (Aug.)</t>
  </si>
  <si>
    <t>External Hard drive</t>
  </si>
  <si>
    <t>BEIJING SHENZHOUPUTIAN TECHNOLOGY CO.,</t>
  </si>
  <si>
    <t>Taxi - UN Volunteers</t>
  </si>
  <si>
    <t>Taxi -Meet UN Volunteers</t>
  </si>
  <si>
    <t>Meal - Dinner With Green Brother</t>
  </si>
  <si>
    <t>Taxi -To Green Brothers</t>
  </si>
  <si>
    <t>KR - Personal Income Tax(June)</t>
  </si>
  <si>
    <t>Receiving Account</t>
  </si>
  <si>
    <t>Individual</t>
  </si>
  <si>
    <t>Event</t>
  </si>
  <si>
    <t>Taxi - From Green Garden to Zhichunlu Sway stop/ Hong with Liudan</t>
  </si>
  <si>
    <t>Taxi - From Shangdi Sway  To Green Garden</t>
  </si>
  <si>
    <t>CSR Round table</t>
  </si>
  <si>
    <t>AUSTCHAM BEIJING</t>
  </si>
  <si>
    <t>Meal - Have Lunch Hong Liudan and Zhou Chengbo</t>
  </si>
  <si>
    <t>Taxi - Andie Xie NGO OUTREACH Meeting</t>
  </si>
  <si>
    <t>Registration Certificate Fee</t>
  </si>
  <si>
    <t>BEIJING HAIDIAN DISTRICT BUREAU OF QUALITY AND TECHNICAL SUPERSIVION</t>
  </si>
  <si>
    <t>Taxi - Meeting Zhao Xiangyu</t>
  </si>
  <si>
    <t>Taxi - Meeting SOW Asia</t>
  </si>
  <si>
    <t>BEIJING YIDEYUAN CHAPTER CO.</t>
  </si>
  <si>
    <t>BEIJING YISHUNDA ACCOUNTANT CO.</t>
  </si>
  <si>
    <t>Occupancy - Just for Tax Bureau</t>
  </si>
  <si>
    <t>BEIJING QIANCHENGSIJIN FANGWUZULIN CO</t>
  </si>
  <si>
    <t>Rental Tax  We Pay for Beijing Qianchengsijin Rental Co. To Beijing Tax Bureau</t>
  </si>
  <si>
    <t>HC Salary Beijing (10K- income tax 665)</t>
  </si>
  <si>
    <t>Holly Chang</t>
  </si>
  <si>
    <t>UNRESTRICTED</t>
  </si>
  <si>
    <t>TRAVEL:  ACCOMMODATIONS</t>
  </si>
  <si>
    <t>COP15 Food</t>
  </si>
  <si>
    <t>BEIJING HUALONG COMPANY</t>
  </si>
  <si>
    <t>Green Garden - Purchase Hat and Gloves for Teachers</t>
  </si>
  <si>
    <t>Green Garden - Pencil / sharpener / Notebook</t>
  </si>
  <si>
    <t>BEIJING ZHONGKEJINDA COMPANY</t>
  </si>
  <si>
    <t>Green Garden - Transportation Fee</t>
  </si>
  <si>
    <t>Green Garden Teachers'supplies</t>
  </si>
  <si>
    <t>BEIJING KEJIAOXINGTONG COMPANY</t>
  </si>
  <si>
    <t>Taxi - From Shangdi subway station To Green Garden</t>
  </si>
  <si>
    <t>Taxi - Meeting G2 Studios</t>
  </si>
  <si>
    <t>Taxi - Nathan Copywriter</t>
  </si>
  <si>
    <t>Coffee - Meeting with Nathan Pinger Copywriter</t>
  </si>
  <si>
    <t>Meal - Nathan /Ann Lunch with Copywriter</t>
  </si>
  <si>
    <t>Taxi - HC Meeting CYCAN Lili</t>
  </si>
  <si>
    <t>Taxi - To Meet Cheung Kung</t>
  </si>
  <si>
    <t>Taxi - To BUU Conference</t>
  </si>
  <si>
    <t>Total compensation and other distributions provided to disqualified persons. Incl. all forms of income and other benefits.</t>
  </si>
  <si>
    <t>7</t>
  </si>
  <si>
    <t>65220 · Salaries, Benefits &amp; Related (part)</t>
  </si>
  <si>
    <t>Restriction?</t>
  </si>
  <si>
    <t>INCOME TYPE LIST</t>
  </si>
  <si>
    <t>Bank Interest</t>
  </si>
  <si>
    <t>Expense Adjustment</t>
  </si>
  <si>
    <t>Ford Foundation</t>
  </si>
  <si>
    <t>Donation (T. Rowe Price)</t>
  </si>
  <si>
    <t>Honkeung Chum</t>
  </si>
  <si>
    <t>Meal with Erika - Jane Goodall Institute</t>
  </si>
  <si>
    <t>Taxi - Expat Show</t>
  </si>
  <si>
    <t>BEIJING SINCERE CONSULTING CO</t>
  </si>
  <si>
    <t>Taxi - Meet Jodic Klein</t>
  </si>
  <si>
    <t>Taxi - Office to Bank</t>
  </si>
  <si>
    <t>Taxi - Huaxia Research Institute</t>
  </si>
  <si>
    <t>Taxi - Zhongguancun Repair Mac book</t>
  </si>
  <si>
    <t>Service fee- For Holly's Extending Alien Employment Permit</t>
  </si>
  <si>
    <t>Translation Fee - For Holly's Certificate</t>
  </si>
  <si>
    <t>Taxi - From Accountant to Office</t>
  </si>
  <si>
    <t>Taxi - To Ethical Edge Event</t>
  </si>
  <si>
    <t>Coffee- For Office</t>
  </si>
  <si>
    <t>Taxi - Golbal Charity Magazine</t>
  </si>
  <si>
    <t>Taxi - Dandelion Event Shunyi</t>
  </si>
  <si>
    <t>Coffee - Shan Dong Interview -Management</t>
  </si>
  <si>
    <t>Taxi - Compay Registration</t>
  </si>
  <si>
    <t>Taxi - Company Registration</t>
  </si>
  <si>
    <t>Taxi - Rotaract Meeting</t>
  </si>
  <si>
    <t>Meal - AW/HC Lunch Meeting with GP</t>
  </si>
  <si>
    <t>Coffee - Dandelion Meeting</t>
  </si>
  <si>
    <t>Taxi - To Climate Action Carnival</t>
  </si>
  <si>
    <t>Bank Management Fee ( Sep.)</t>
  </si>
  <si>
    <t>MPH BOOKSTORE KUALA LUMPUR</t>
  </si>
  <si>
    <t>Coffee - Dandelion Project</t>
  </si>
  <si>
    <t>Beijing Agent</t>
  </si>
  <si>
    <t>Buy Fapiao</t>
  </si>
  <si>
    <t>Taxi - For Ford Foundation</t>
  </si>
  <si>
    <t>HC Income Tax</t>
  </si>
  <si>
    <t>Green Garden - Purchase Books from Zhuoyue</t>
  </si>
  <si>
    <t>BEIJING SHIJIZHUOYUEXINXIJISHU LDT.,</t>
  </si>
  <si>
    <t>E - Apply F Enterprise Income tax Fee</t>
  </si>
  <si>
    <t>Green Garden - Black Board</t>
  </si>
  <si>
    <t>BEIJING JINBAILI COMPANY</t>
  </si>
  <si>
    <t>Green Garden - Purchase Notebook and Pen</t>
  </si>
  <si>
    <t>Ann Subway IC Card Recharge</t>
  </si>
  <si>
    <t>GB CHUANGSI CONSLTING</t>
  </si>
  <si>
    <t>GB CHUANGSI CONSULTING</t>
  </si>
  <si>
    <t>Copenhagen Vendor</t>
  </si>
  <si>
    <t>CYCAN Interview - For Lunch</t>
  </si>
  <si>
    <t>PROGRAM: COP15</t>
  </si>
  <si>
    <t>Coffee - For CYCAN Interview</t>
  </si>
  <si>
    <t>HC Flight ticket</t>
  </si>
  <si>
    <t>UNITED AIRLINES USA</t>
  </si>
  <si>
    <t>Taxes imposed on the org as an employer. E.g. Social Security and Medicare taxes, Federal Unemployment Tax, state unemployment compensation taxes etc. NOT taxes withheld from employees’ salaries or employees’ share of Medicare taxes (these amounts go into</t>
  </si>
  <si>
    <t>11a</t>
  </si>
  <si>
    <t>Management services</t>
  </si>
  <si>
    <t>11b</t>
  </si>
  <si>
    <t>65190 · Professional Service Fees (part), 65130 · Legal Fees</t>
  </si>
  <si>
    <t>Employee salaries, wages, fees, bonuses, severance payments and similar not reported on lines 5&amp;6</t>
  </si>
  <si>
    <t>8</t>
  </si>
  <si>
    <t>PENSION PLAN CONTRIBUTIONS</t>
  </si>
  <si>
    <t>Bank Fee - Buy Check for transfer</t>
  </si>
  <si>
    <t>CHINA EVERBRIGHT BANK</t>
  </si>
  <si>
    <t>Taxi - From Green Garden to Xitucheng Sway stop/ Hong with Liudan</t>
  </si>
  <si>
    <t>Meal - Have lunch Hong,Liudan and Zhou Chengbo</t>
  </si>
  <si>
    <t>Bank Accounting Management Fee (Aus)</t>
  </si>
  <si>
    <t>Bank Fee - Buy Cash cheque</t>
  </si>
  <si>
    <t>Taxi - To Fapiao Company</t>
  </si>
  <si>
    <t>Invoice tax control machine - Beijing GB Co.,</t>
  </si>
  <si>
    <t>BEIJING KUNYIKEJI COMPANY</t>
  </si>
  <si>
    <t>Color Ribbon</t>
  </si>
  <si>
    <t>Tax Security Copy System</t>
  </si>
  <si>
    <t>Taxi - ZH To Hai Dian Social Insurance Bureau</t>
  </si>
  <si>
    <t>Delivery Fee</t>
  </si>
  <si>
    <t>BEIJING FEIKANGDA EXPRESS COMPANY</t>
  </si>
  <si>
    <t>FEIKANGDA</t>
  </si>
  <si>
    <t>Taxi - Overwork From Office To Dawanglu</t>
  </si>
  <si>
    <t>Taxi - Chaoyangmen To Office</t>
  </si>
  <si>
    <t>Meal - Strategy Meeting HC/AW/ZH</t>
  </si>
  <si>
    <t>Renewal Holly's Visa</t>
  </si>
  <si>
    <t>BEIJING MUNICIPAL PUBLIC SECURITY BUREAU</t>
  </si>
  <si>
    <t>Taxi - AW/HC Meet CYDF</t>
  </si>
  <si>
    <t>Register Fee(80)  / Business License(10)</t>
  </si>
  <si>
    <t>Meal - Lunch All Staff With Juyang</t>
  </si>
  <si>
    <t>Amcham - Ticket</t>
  </si>
  <si>
    <t>Taxi - Amcham CSR Meeting</t>
  </si>
  <si>
    <t>Beijing Community Dinner</t>
  </si>
  <si>
    <t>HC Salary (Beijing RO)</t>
  </si>
  <si>
    <t>SALARIES, BENEFITS &amp; RELATED</t>
  </si>
  <si>
    <t>Other amounts e.g. advocacy services that do not constitute lobbying</t>
  </si>
  <si>
    <t>12</t>
  </si>
  <si>
    <t>ADVERTISING AND PROMOTION</t>
  </si>
  <si>
    <t>65290 · Website &amp; Online Outreach (part)</t>
  </si>
  <si>
    <t>65080 · Employee Meeting Expense, 65220 · Salaries, Benefits &amp; Related (part)</t>
  </si>
  <si>
    <t>Contributions to insurance, health, welfare, employee events. NOT for people in line 5 &amp; 6.</t>
  </si>
  <si>
    <t>10</t>
  </si>
  <si>
    <t>PAYROLL TAXES</t>
  </si>
  <si>
    <t>65220 · Salaries, Benefits &amp; Related (part) 65230 · Taxes</t>
  </si>
  <si>
    <t>Total compensation paid to officers, directors, trustees and key employees for the tax year. Includes all forms of income and other benefits but not non-compensatory expense reimbursements or allowances. All amounts relating to the individuals including t</t>
  </si>
  <si>
    <t>6</t>
  </si>
  <si>
    <t>COMPENSATION TO DISQUALIFIED PERSONS</t>
  </si>
  <si>
    <t>Beijing GB Chuangsi Consulting Co., - City maintenance and construction tax(Dec. 2009)</t>
  </si>
  <si>
    <t>Net rental income or (loss)</t>
  </si>
  <si>
    <t xml:space="preserve">          6d</t>
  </si>
  <si>
    <t>Gross amount from sales of assets other than inventory                              
assets other than inventory</t>
  </si>
  <si>
    <t xml:space="preserve">          7a</t>
  </si>
  <si>
    <t>Taxi - Zhongguancun Mac book</t>
  </si>
  <si>
    <t>BEIJING QIANCHENGSIJIN ESTATE  TENANCY CO.,</t>
  </si>
  <si>
    <t>Taxi - Meeting Huaxia</t>
  </si>
  <si>
    <t>Taxi - From Huaxia to Zhongguancun</t>
  </si>
  <si>
    <t>E.g. print and electronic media advertising, internet site link costs, signage, advertising for in-house fundraising. NOT professional fundraising services or campaigns</t>
  </si>
  <si>
    <t>13</t>
  </si>
  <si>
    <t>All other contributions,gifts, grants,and similar amounts not included above</t>
  </si>
  <si>
    <t>Donation - Beijing Foodies</t>
  </si>
  <si>
    <t>Bank Accounting Management Fee (Oct)</t>
  </si>
  <si>
    <t>Yale / Oxbridge Club</t>
  </si>
  <si>
    <t>PROGRAM: SECTOR RESEARCH &amp; CONSULTING</t>
  </si>
  <si>
    <t>Bank Interest</t>
  </si>
  <si>
    <t>Copenhagen Vendor</t>
  </si>
  <si>
    <t>FOUNDATION</t>
  </si>
  <si>
    <t>Bank Management Fee</t>
  </si>
  <si>
    <t>Green Garden - Hat / Gloves / Scarf</t>
  </si>
  <si>
    <t>BEIJING YUNSHANGFENGHUANG COMPANY</t>
  </si>
  <si>
    <t>OTHER:  UNRELATED EXPENSES REIMBURSED TO FOUNDATION</t>
  </si>
  <si>
    <t>unrelated</t>
  </si>
  <si>
    <t>related</t>
  </si>
  <si>
    <t>OTHER:  UNRELATED EXPENSES REIMBURSED TO FOUNDATION</t>
  </si>
  <si>
    <t>Income Type</t>
  </si>
  <si>
    <t>Taxi - Chifan for Charity After Party From China Doll To Home</t>
  </si>
  <si>
    <t>Taxi - HC From Airport To Home</t>
  </si>
  <si>
    <t>Highway Fee</t>
  </si>
  <si>
    <t>Taxi - ZH To Accountant Agency</t>
  </si>
  <si>
    <t>Buy Book in US</t>
  </si>
  <si>
    <t>Grants and other assistance made to foreign governments, organizations and individuals outside the US.</t>
  </si>
  <si>
    <t>4</t>
  </si>
  <si>
    <t>MEMBER BENEFITS</t>
  </si>
  <si>
    <t>Payments made by org to benefit members. NOT employments-related benefits (e.g. health, life or disability insurance).</t>
  </si>
  <si>
    <t>5</t>
  </si>
  <si>
    <t>Fares, meals, lodging, purchasing/leasing/operating/repairing vehicles</t>
  </si>
  <si>
    <t>18</t>
  </si>
  <si>
    <t>TRAVEL OR ENTERTAINMENT FOR PUBLIC OFFICIALS</t>
  </si>
  <si>
    <t>Over 1,000 per year</t>
  </si>
  <si>
    <t>19</t>
  </si>
  <si>
    <t>65050 · Convention or Meeting Expense</t>
  </si>
  <si>
    <t>Conducting meetings related to activities, e.g. rentals, speakers fees, printed materials, registration fee for attending conferences by other orgs., NOT travel fees</t>
  </si>
  <si>
    <t>20</t>
  </si>
  <si>
    <t>PO Box 73, 40 Blossom Hill Rd Glen Mills PA 19342 UNITED STATES  202 352-7642          sarahbonner1129@gmail.com</t>
  </si>
  <si>
    <t>Joanna K Crain</t>
  </si>
  <si>
    <t>3517 Bandera Road Fort Worth TX 76116 UNITED STATES 202 580-8239
joannacrain@aol.com</t>
  </si>
  <si>
    <t>Feng XiaoChen</t>
  </si>
  <si>
    <t>UNIT 02, 01/F NEW KWAI FONG GDN, BLOCK D 
NEW TERRITORIES HONG KONG 9830 1575
FENG-b3j03k06f7f@checkout.google.com</t>
  </si>
  <si>
    <t>e.g. rental property. NOT members or employee (lines 8&amp;9), property or occupancy-related (line 16)</t>
  </si>
  <si>
    <t>Other</t>
  </si>
  <si>
    <t>Income Type ID</t>
  </si>
  <si>
    <t>Income Type</t>
  </si>
  <si>
    <t>Employer’s share of contributions to qualifies and nonqualified pension plans for the year</t>
  </si>
  <si>
    <t>9</t>
  </si>
  <si>
    <t>HC - Income Tax (Oct.2009)</t>
  </si>
  <si>
    <t>Taxi - COP15 Transportation (preparation period)</t>
  </si>
  <si>
    <t>TRAVEL: PUBLIC TRANSPORTATION</t>
  </si>
  <si>
    <t>TRAVEL:  ACCOMMODATIONS</t>
  </si>
  <si>
    <t>Orbitz</t>
  </si>
  <si>
    <t>Activities intended to influence legislation</t>
  </si>
  <si>
    <t>FEES FOR SERVICES (NON-EMPLOYEES) - PROFESSIONAL FUNDRAISING SERVICES</t>
  </si>
  <si>
    <t>e.g. solicitation campaigns and advice or other consulting services supporting in-house fundraising. Fundraising expenses, such as printing etc. goes on line 24</t>
  </si>
  <si>
    <t>FEES FOR SERVICES (NON-EMPLOYEES) - INVESTMENT MANAGEMENT FEES</t>
  </si>
  <si>
    <t>Investment counseling and portfolio management, account service fees. NOT transaction fees and commissions (these go in Part VIII, line 7b.)</t>
  </si>
  <si>
    <t>11e</t>
  </si>
  <si>
    <t>Outside law firms and individuals. Not penalties, fines etc. (these go in line 24)</t>
  </si>
  <si>
    <t>11c</t>
  </si>
  <si>
    <t>65020 · Accounting</t>
  </si>
  <si>
    <t>Accounting and auditing fees</t>
  </si>
  <si>
    <t>11d</t>
  </si>
  <si>
    <t>FEES FOR SERVICES (NON-EMPLOYEES) - LOBBYING</t>
  </si>
  <si>
    <t>Investment income (including dividends, interest, and other similar amounts)</t>
  </si>
  <si>
    <t xml:space="preserve">          3</t>
  </si>
  <si>
    <t>Income from investment of tax-exempt bond proceeds</t>
  </si>
  <si>
    <t xml:space="preserve">          4</t>
  </si>
  <si>
    <t>Royalties</t>
  </si>
  <si>
    <t xml:space="preserve">          5</t>
  </si>
  <si>
    <t>Gross Rents</t>
  </si>
  <si>
    <t xml:space="preserve">          6a</t>
  </si>
  <si>
    <t>Less: rental expenses</t>
  </si>
  <si>
    <t xml:space="preserve">          6b</t>
  </si>
  <si>
    <t>Rental income or (loss)</t>
  </si>
  <si>
    <t xml:space="preserve">          6c</t>
  </si>
  <si>
    <t>Beijing GB Chuangsi Consulting Co., - Additional education tax(Dec. 2009)</t>
  </si>
  <si>
    <t>Mac book Charger and RAM</t>
  </si>
  <si>
    <t>Expense ID</t>
  </si>
  <si>
    <t>Date</t>
  </si>
  <si>
    <t>Memo</t>
  </si>
  <si>
    <t>RMB</t>
  </si>
  <si>
    <t>USD</t>
  </si>
  <si>
    <t>Vendor</t>
  </si>
  <si>
    <t>Expense Account</t>
  </si>
  <si>
    <t>Class</t>
  </si>
  <si>
    <t>Account</t>
  </si>
  <si>
    <t>Known</t>
  </si>
  <si>
    <t>Employee</t>
  </si>
  <si>
    <t>Bank/Cash</t>
  </si>
  <si>
    <t/>
  </si>
  <si>
    <t>OFFICE EXPENSES</t>
  </si>
  <si>
    <t>FOUNDATION</t>
  </si>
  <si>
    <t>Holly</t>
  </si>
  <si>
    <t>Kristen - Mobile</t>
  </si>
  <si>
    <t>Kristen</t>
  </si>
  <si>
    <t>SF Office Rent</t>
  </si>
  <si>
    <t>OCCUPANCY</t>
  </si>
  <si>
    <t>SUPPORT: MANAGEMENT &amp; GENERAL</t>
  </si>
  <si>
    <t>Cash</t>
  </si>
  <si>
    <t xml:space="preserve">          8b</t>
  </si>
  <si>
    <t>Net income or (loss) fro m fundraising events</t>
  </si>
  <si>
    <t xml:space="preserve">          8c</t>
  </si>
  <si>
    <t>65040 · Bank Related Fees, 65170 · Postage and Delivery, 65180 · Printing and Reproduction, 65221 · Supplies &amp; Materials, 65240 · Telephone</t>
  </si>
  <si>
    <t>Gross sales of inventory, less returns and allowances</t>
  </si>
  <si>
    <t xml:space="preserve">          10a</t>
  </si>
  <si>
    <t>Supplies (office, classroom, medical or other supplies); telephone (cell/landline), fax, postage (parcel, trucking, other), mailing, shipping, equipment rental, bank fees, general printing (not conference).</t>
  </si>
  <si>
    <t>14</t>
  </si>
  <si>
    <t>65290 · Website &amp; Online Outreach (part), 65070 · Electronics / Computers</t>
  </si>
  <si>
    <t>990 Report Line</t>
  </si>
  <si>
    <t>Norwegian Airlines</t>
  </si>
  <si>
    <t>Sichuan Travel Agent</t>
  </si>
  <si>
    <t>SUPPORT: LEGAL &amp; ACCOUNTIN</t>
  </si>
  <si>
    <t>Amount paid to individuals in the US in scholarships, fellowships, stipends, research grants etc. Also grants paid to 3rd party providers for the benefit of specified individuals. E.g. grants to hospitals for a particular patient.</t>
  </si>
  <si>
    <t>3</t>
  </si>
  <si>
    <t>65190 · Professional Service Fees (part), 65200 · Public Transportation, 65260 · Travel Related Expenses</t>
  </si>
  <si>
    <t>Chang Ching Chau</t>
  </si>
  <si>
    <t>36 Lakeview Bungalows, Saujana Resort, Sek. U2 40150 Shah Alam, SELANGOR MALAYSIA 
60192226613
Chang-ba7qi450ksv@checkout.google.com</t>
  </si>
  <si>
    <t>114 S.6th Ave La Puente CA 91746 UNITED STATES 626 497-3976
alfredchum@yahoo.com</t>
  </si>
  <si>
    <t>Ivan Stacy</t>
  </si>
  <si>
    <t>76 Village Heights Gateshead 
TYNE AND WEAR NE8 1PW UNITED KINGDOM 
07528 758 014
ivanstacy@gmail.com</t>
  </si>
  <si>
    <t>Sarah L Bonner</t>
  </si>
  <si>
    <t>Taxi - Bookworm ngo day</t>
  </si>
  <si>
    <t>Taxi - Return from Bookworm ngo day</t>
  </si>
  <si>
    <t>Taxi - Joanna cocktails</t>
  </si>
  <si>
    <t>Taxi - Shuren board meeting</t>
  </si>
  <si>
    <t>PROGRAM: SHUMENG</t>
  </si>
  <si>
    <t>Taxi - Return from CHP volunteer event</t>
  </si>
  <si>
    <t>Lunch with Dee</t>
  </si>
  <si>
    <t>Coffee - Meeting with Amanda of ACAA</t>
  </si>
  <si>
    <t>Taxi - Beijing energy forum</t>
  </si>
  <si>
    <t>Office supplies</t>
  </si>
  <si>
    <t>KOKUYO</t>
  </si>
  <si>
    <t>Taxi - Sarah Randt Farewell</t>
  </si>
  <si>
    <t>Taxi - Sarah Randt</t>
  </si>
  <si>
    <t>Taxi - Tsinghua to Dandelion</t>
  </si>
  <si>
    <t>PROGRAM: DANDELION</t>
  </si>
  <si>
    <t>Taxi - Green Earth Volunteer</t>
  </si>
  <si>
    <t>Taxi - Return from FON English class</t>
  </si>
  <si>
    <t>INSURANCE</t>
  </si>
  <si>
    <t>COMPENSATION OF CURRENT OFFICERS, DIRECTORS, TRUSTEES AND KEY EMPLOYEES</t>
  </si>
  <si>
    <t>KR - Salary</t>
  </si>
  <si>
    <t>Description</t>
  </si>
  <si>
    <t>Federated campaigns</t>
  </si>
  <si>
    <t>Part VIII 1a</t>
  </si>
  <si>
    <t>Membership dues</t>
  </si>
  <si>
    <t xml:space="preserve">          1b</t>
  </si>
  <si>
    <t>Interest (Sep - Dec.2009)</t>
  </si>
  <si>
    <t>NIKE</t>
  </si>
  <si>
    <t>Report on line 1b membership dues and assessments that represent contributions from the public rather than payments for benefits received or payments from affiliated organizations.</t>
  </si>
  <si>
    <t>Fundraising events</t>
  </si>
  <si>
    <t xml:space="preserve">          1c</t>
  </si>
  <si>
    <t>Related organizations</t>
  </si>
  <si>
    <t>2008 Report Field</t>
  </si>
  <si>
    <t>Notes</t>
  </si>
  <si>
    <t>1</t>
  </si>
  <si>
    <t>GRANTS TO GOVERNMENT ORGANIZATIONS IN US</t>
  </si>
  <si>
    <t>The amount that the org at its own discretion paid in grants to governmental units in the US.</t>
  </si>
  <si>
    <t>2</t>
  </si>
  <si>
    <t>GRANTS TO INDIVIDUALS IN US</t>
  </si>
  <si>
    <t xml:space="preserve">          1d</t>
  </si>
  <si>
    <t>Government grants (contributions)</t>
  </si>
  <si>
    <t xml:space="preserve">          1e</t>
  </si>
  <si>
    <t>Various</t>
  </si>
  <si>
    <t>GB CHUANGSI CONSULTING</t>
  </si>
  <si>
    <t>Account Management Fee</t>
  </si>
  <si>
    <t>Bank Account Management Fee (March)</t>
  </si>
  <si>
    <t xml:space="preserve">          1f</t>
  </si>
  <si>
    <t>Noncash contributions included in lines 1a-1f</t>
  </si>
  <si>
    <t xml:space="preserve">          1g</t>
  </si>
  <si>
    <t xml:space="preserve">          2a</t>
  </si>
  <si>
    <t xml:space="preserve">          2b</t>
  </si>
  <si>
    <t xml:space="preserve">          2c</t>
  </si>
  <si>
    <t xml:space="preserve">          2d</t>
  </si>
  <si>
    <t xml:space="preserve">          2e</t>
  </si>
  <si>
    <t>All other program service revenue</t>
  </si>
  <si>
    <t xml:space="preserve">          2f</t>
  </si>
  <si>
    <t>OTHER:  PROGRAM-RELATED SUPPLIES</t>
  </si>
  <si>
    <t>65280 · Visa Related Fees, 65230 · Taxes (part)</t>
  </si>
  <si>
    <t xml:space="preserve">65090 · Entrance / Event Tickets, 65140 · Relations-Building Meals &amp; Gift, </t>
  </si>
  <si>
    <t>OFFICE EXPENSES:  PHONE</t>
  </si>
  <si>
    <t>OFFICE EXPENSES:  BANK FEES</t>
  </si>
  <si>
    <t>HVAC Repair</t>
  </si>
  <si>
    <t>Clean HVAC Vents</t>
  </si>
  <si>
    <t>Ticket - Bethel Event</t>
  </si>
  <si>
    <t>Taxi - Peter / Orange</t>
  </si>
  <si>
    <t>Taxi - Meet Peter at Orange</t>
  </si>
  <si>
    <t>Taxi - Peter/Swire Properties</t>
  </si>
  <si>
    <t>Taxi - CCTF</t>
  </si>
  <si>
    <t>Taxi - Pfizer</t>
  </si>
  <si>
    <t>Taxi - Meet W/Alex</t>
  </si>
  <si>
    <t>BEIJING SUBWAY</t>
  </si>
  <si>
    <t>HC - Phone Re-charge</t>
  </si>
  <si>
    <t>Taxi - To MH Dinner</t>
  </si>
  <si>
    <t>Taxi - Meet W/ Quintessentially</t>
  </si>
  <si>
    <t>Erma Haoying - Teacher</t>
  </si>
  <si>
    <t>Erma Haoying</t>
  </si>
  <si>
    <t>Taxi - Meet with Accountant</t>
  </si>
  <si>
    <t>LOCAL MARKET VENDOR BEIJING</t>
  </si>
  <si>
    <t>Chairs and Tables</t>
  </si>
  <si>
    <t>SCHOOL SOURCE INTERNATIONAL</t>
  </si>
  <si>
    <t>GRANTS TO GOVERNMENT, ORGS AND INDIVIDUALS OUTSIDE US</t>
  </si>
  <si>
    <t>Taxi - Quintessentially event</t>
  </si>
  <si>
    <t>Taxi - Visit Haidian office</t>
  </si>
  <si>
    <t>Bus - To Yuehe school</t>
  </si>
  <si>
    <t>BUS BEIJING</t>
  </si>
  <si>
    <t>Taxi - To Yuehe school</t>
  </si>
  <si>
    <t>Taxi - Green Garden</t>
  </si>
  <si>
    <t>Taxi - To Green Garden School - TRP donation</t>
  </si>
  <si>
    <t>Less: cost of goods sold</t>
  </si>
  <si>
    <t xml:space="preserve">          10b</t>
  </si>
  <si>
    <t>Net income or (loss) from s ales of inventory</t>
  </si>
  <si>
    <t xml:space="preserve">          10c</t>
  </si>
  <si>
    <t xml:space="preserve">          11a</t>
  </si>
  <si>
    <t xml:space="preserve">          11b</t>
  </si>
  <si>
    <t xml:space="preserve">          11c</t>
  </si>
  <si>
    <t>All other revenue</t>
  </si>
  <si>
    <t xml:space="preserve">          11d</t>
  </si>
  <si>
    <t>Program Service Revenue: NGO Service Fees</t>
  </si>
  <si>
    <t>Income ID</t>
  </si>
  <si>
    <t>Donor Address</t>
  </si>
  <si>
    <t>Recivable</t>
  </si>
  <si>
    <t>Interest</t>
  </si>
  <si>
    <t>Donation</t>
  </si>
  <si>
    <t>Nick Beecroft</t>
  </si>
  <si>
    <t>Yip Mei Ling</t>
  </si>
  <si>
    <t>Hardware, software, support services, web design and operations, virus protection etc.</t>
  </si>
  <si>
    <t>15</t>
  </si>
  <si>
    <t>ROYALTIES</t>
  </si>
  <si>
    <t>Royalties, license fees etc. for IP such as patents.</t>
  </si>
  <si>
    <t>16</t>
  </si>
  <si>
    <t>65210 · Rent</t>
  </si>
  <si>
    <t xml:space="preserve">Office space, heat, lighting, power, other utilities, property insurance, real estate taxes, mortgage interest etc. NOT telephone. </t>
  </si>
  <si>
    <t>17</t>
  </si>
  <si>
    <t>Taxi - Wetlands book launch</t>
  </si>
  <si>
    <t>12B Rome Court, Realty Garden 
41 Conduit Road, Midlevel 
HONG KONG 9028 5295
alison_yip@troweprice.com</t>
  </si>
  <si>
    <t>Siew Nong Lim</t>
  </si>
  <si>
    <t>133 Walton Street #118 Syracuse NY 13202 
UNITED STATES 315 278-3998
nonnielim@gmail.com</t>
  </si>
  <si>
    <t>David Clicquennoi</t>
  </si>
  <si>
    <t>175 BINNACLE PT ROCHESTER NY 14622      UNITED STATES 415 205-4519
daveclic@gmail.com</t>
  </si>
  <si>
    <t>KR - Personal Income Tax</t>
  </si>
  <si>
    <t>HC - Personal Income Tax</t>
  </si>
  <si>
    <t>Taxi - Meet withTech Guy</t>
  </si>
  <si>
    <t>Chopsticks from Ciqi Event</t>
  </si>
  <si>
    <t>Taxi - Tzu Chi meeting</t>
  </si>
  <si>
    <t>CHINA MOBILE BEIJING</t>
  </si>
  <si>
    <t>Taxi - Dan/ Edelman</t>
  </si>
  <si>
    <t>Goldenbridges.com.cn Domain Name Renewal</t>
  </si>
  <si>
    <t>Taxi - CCF Production</t>
  </si>
  <si>
    <t>Fruit for Volunteer Day</t>
  </si>
  <si>
    <t>Food for Volunteer Day</t>
  </si>
  <si>
    <t>SEVEN ELEVEN</t>
  </si>
  <si>
    <t>Coffee - Latte, Mocha, Muffins</t>
  </si>
  <si>
    <t>Taxi - Lunch with Yang Qian Li</t>
  </si>
  <si>
    <t>Taxi - Nick Chen</t>
  </si>
  <si>
    <t>Fee for Address Update</t>
  </si>
  <si>
    <t>SAIC</t>
  </si>
  <si>
    <t>KR - Personal Income Tax (March)</t>
  </si>
  <si>
    <t>HC - Personal Income Tax (March)</t>
  </si>
  <si>
    <t>Telephone Fee</t>
  </si>
  <si>
    <t>Business Tax(1st quarter)</t>
  </si>
  <si>
    <t>REP OFFICE TAXES</t>
  </si>
  <si>
    <t>Personal Income Tax (March) - Fine</t>
  </si>
  <si>
    <t>Tax Audit Accounting Fee</t>
  </si>
  <si>
    <t>F Enterprise Income Tax (1st quarter) - Fine</t>
  </si>
  <si>
    <t>Taxi - Ethical Edge Conference</t>
  </si>
  <si>
    <t>Taxi - Ethical Edge</t>
  </si>
  <si>
    <t>Taxi - Ethical Edge Event</t>
  </si>
  <si>
    <t>Coffee - Meeting with Barron</t>
  </si>
  <si>
    <t>Taxi - Meet Alex for website</t>
  </si>
  <si>
    <t>CYCAN</t>
  </si>
  <si>
    <t>Copenhagen Climate Council</t>
  </si>
  <si>
    <t>Tangshan Highschool</t>
  </si>
  <si>
    <t>INTEREST</t>
  </si>
  <si>
    <t>NOT for rental or mortgage</t>
  </si>
  <si>
    <t>21</t>
  </si>
  <si>
    <t>PAYMENT TO AFFILIATES</t>
  </si>
  <si>
    <t>65010 · Association Memberships</t>
  </si>
  <si>
    <t>Membership to closely related orgs. NOT general memberships (these go on line 24)</t>
  </si>
  <si>
    <t>22</t>
  </si>
  <si>
    <t>DEPRECIATION, DEPLETION AND AMORTIZATION</t>
  </si>
  <si>
    <t>65060 · Depreciation Expense</t>
  </si>
  <si>
    <t xml:space="preserve">Incl. leasehold improvements and intangible assets. </t>
  </si>
  <si>
    <t>23</t>
  </si>
  <si>
    <t>TRAVEL: FLIGHTS</t>
  </si>
  <si>
    <t>HARVARD BUSINESS SERVICES</t>
  </si>
  <si>
    <t>CHINESE AGENT</t>
  </si>
  <si>
    <t>ZHOU CHENGBO</t>
  </si>
  <si>
    <t>Chapter</t>
  </si>
  <si>
    <t>Taxi - HC To Aistin Aho</t>
  </si>
  <si>
    <t>BEIJING YISHUNDA ACCOUNTANT SERVICES CO</t>
  </si>
  <si>
    <t>All other contributions,gifts, grants,and similar amounts not included above</t>
  </si>
  <si>
    <t>HTC ACCOUNTING CO.</t>
  </si>
  <si>
    <t>24a</t>
  </si>
  <si>
    <t>24b</t>
  </si>
  <si>
    <t>24c</t>
  </si>
  <si>
    <t>24d</t>
  </si>
  <si>
    <t>24e</t>
  </si>
  <si>
    <t>24f</t>
  </si>
  <si>
    <t>OTHER:  MEALS &amp; ENTERTAINMENT</t>
  </si>
  <si>
    <t>TRAVEL: PUBLIC TRANSPORTATION</t>
  </si>
  <si>
    <t>Bank Transaction Fee - Green Garden Furniture</t>
  </si>
  <si>
    <t>CHINA CITIC BANK</t>
  </si>
  <si>
    <t>Book - Chinese NGOs</t>
  </si>
  <si>
    <t>LOCAL NGO BEIJING</t>
  </si>
  <si>
    <t>Taxi - Green Drink</t>
  </si>
  <si>
    <t>Batteries for Camera</t>
  </si>
  <si>
    <t>Green Garden - Zhou Chengbo - Office Supplies (petty cash)</t>
  </si>
  <si>
    <t>OTHER:  GOVERNMENT-RELATED FEES</t>
  </si>
  <si>
    <t>Bank Transaction Fee - Zhang Xuemei</t>
  </si>
  <si>
    <t>BANK OF CHINA</t>
  </si>
  <si>
    <t>Fee - Change of Address</t>
  </si>
  <si>
    <t>Taxi -  Meet Peter at Orange</t>
  </si>
  <si>
    <t>BEIJING FINANCE BUREAU</t>
  </si>
  <si>
    <t>FEES FOR SERVICES (NON-EMPLOYEES) - LEGAL</t>
  </si>
  <si>
    <t xml:space="preserve">Office Supply </t>
  </si>
  <si>
    <t>Taxi - To Meet Cheung Kung (Return)</t>
  </si>
  <si>
    <t>BEIJING SINCERE CONSULTING CO</t>
  </si>
  <si>
    <t>OFFICE EXPENSES</t>
  </si>
  <si>
    <t>Taxi - GVB Event</t>
  </si>
  <si>
    <t>New Tax Registration Cert</t>
  </si>
  <si>
    <t>Taxi - Shumeng</t>
  </si>
  <si>
    <t>Coffee - TZZY</t>
  </si>
  <si>
    <t>Taxi - Mihela Hladin</t>
  </si>
  <si>
    <t>Taxi - Bookworm</t>
  </si>
  <si>
    <t>Taxi - Tsinghua</t>
  </si>
  <si>
    <t>SUPERMARKET</t>
  </si>
  <si>
    <t>Security Fee - Orange Event</t>
  </si>
  <si>
    <t>ORANGE SECURITY COMPANY</t>
  </si>
  <si>
    <t>Taxi - Meet Xiangyu</t>
  </si>
  <si>
    <t>Taxi - Xiangyu</t>
  </si>
  <si>
    <t>Taxi - NPP Event</t>
  </si>
  <si>
    <t>Taxi - To blue frog CSR asia event</t>
  </si>
  <si>
    <t>Taxi - CSR Asia</t>
  </si>
  <si>
    <t>Rent - 1 year</t>
  </si>
  <si>
    <t>Taxi - To Blue frog CSR asia event</t>
  </si>
  <si>
    <t>Postage</t>
  </si>
  <si>
    <t>CHINA POST BEIJING</t>
  </si>
  <si>
    <t>Printing Materials for Expat Show</t>
  </si>
  <si>
    <t>Gross income from gaming activities.See Part IV, line 19</t>
  </si>
  <si>
    <t xml:space="preserve">          9a</t>
  </si>
  <si>
    <t xml:space="preserve">          9b</t>
  </si>
  <si>
    <t>Net income or (loss) from gaming activities</t>
  </si>
  <si>
    <t xml:space="preserve">          9c</t>
  </si>
  <si>
    <t>Expressway Fee - Return from Airport</t>
  </si>
  <si>
    <t>Lunch with Kitty EEMP</t>
  </si>
  <si>
    <t>OTHER</t>
  </si>
  <si>
    <t>Taxi - JingLing Meeting</t>
  </si>
  <si>
    <t>TAXI BEIJING</t>
  </si>
  <si>
    <t>Less: cost or other basis and sales expenses</t>
  </si>
  <si>
    <t xml:space="preserve">          7b</t>
  </si>
  <si>
    <t>Gain or (loss)</t>
  </si>
  <si>
    <t xml:space="preserve">          7c</t>
  </si>
  <si>
    <t>Net gain or (loss)</t>
  </si>
  <si>
    <t xml:space="preserve">          7d</t>
  </si>
  <si>
    <t>Gross income from fundraising events (not including ＄  of contributions reported on line 1c).See Part IV, line 18</t>
  </si>
  <si>
    <t xml:space="preserve">          8a</t>
  </si>
  <si>
    <t>Less: direct expenses</t>
  </si>
  <si>
    <t>Taxi - CAI event</t>
  </si>
  <si>
    <t>Taxi - Return from CAI event</t>
  </si>
  <si>
    <t>Business cards</t>
  </si>
  <si>
    <t>XIDE BEIJING</t>
  </si>
  <si>
    <t>CONFERENCES, CONVENTIONS AND MEETINGS</t>
  </si>
  <si>
    <t>Lunch with Kristen, Discuss interviews</t>
  </si>
  <si>
    <t>LOCAL RESTAURANT BEIJING</t>
  </si>
  <si>
    <t>OTHER EMPLOYEE BENEFITS</t>
  </si>
  <si>
    <t>Taxi - To Green Garden To Pick Up Letters</t>
  </si>
  <si>
    <t>Taxi - To Green Garden to Pick Up Letters</t>
  </si>
  <si>
    <t>Battery for Mic for Filming</t>
  </si>
  <si>
    <t>MINGBIAO FIX STORE SCITECH</t>
  </si>
  <si>
    <t>Coffee - Mocha</t>
  </si>
  <si>
    <t>Ticket - Amcham CSR</t>
  </si>
  <si>
    <t>Taxi - Amcham Event on CSR Reporting</t>
  </si>
  <si>
    <t>Taxi - Dandelion's Trip to School</t>
  </si>
  <si>
    <t>Coffee - 2 Latte - Dandelion Meeting</t>
  </si>
  <si>
    <t>Taxi - Dandelion School</t>
  </si>
  <si>
    <t>CHINA MERCHANT BANK BEIJING</t>
  </si>
  <si>
    <t>Bank</t>
  </si>
  <si>
    <t>Taxi - Amcham CSR</t>
  </si>
  <si>
    <t>Taxi - EuroCham CSR Event</t>
  </si>
  <si>
    <t>HC - New sim card</t>
  </si>
  <si>
    <t>Taxi -To Shuren</t>
  </si>
  <si>
    <t>Taxi - Meeting with Dien Yuen</t>
  </si>
  <si>
    <t>KR- Salary</t>
  </si>
  <si>
    <t>Taxi - Meet with Melody CHI</t>
  </si>
  <si>
    <t>Lunch with Kristen - 1YR</t>
  </si>
  <si>
    <t>Taxi - Swire Properties</t>
  </si>
  <si>
    <t>Taxi - Pacific Event</t>
  </si>
  <si>
    <t>Bank Transaction Fee - Green Garden furniture</t>
  </si>
  <si>
    <t>Delaware Inc Representative Annual Fee</t>
  </si>
  <si>
    <t>FEES FOR SERVICES (NON-EMPLOYEES) - MANAGEMENT</t>
  </si>
  <si>
    <t>Taxi - Energy Talk at Blue Frog</t>
  </si>
  <si>
    <t>Print picture fee</t>
  </si>
  <si>
    <t>Goldenbridges.cn Domain Name Renewal</t>
  </si>
  <si>
    <t>GODADDY USA</t>
  </si>
  <si>
    <t>Taxi - Orange Event</t>
  </si>
  <si>
    <t>Taxi - To Swire Properties</t>
  </si>
  <si>
    <t>Hong</t>
  </si>
  <si>
    <t>Taxi - Return from Orange</t>
  </si>
  <si>
    <t>Office Supplies, Printer Ink etc.</t>
  </si>
  <si>
    <t>Lunch with KR/YJ at Orange</t>
  </si>
  <si>
    <t>Taxi - Meet with Alex for website</t>
  </si>
  <si>
    <t>National Geographic</t>
  </si>
  <si>
    <t>Taxi - Crimson Forest</t>
  </si>
  <si>
    <t>Donation Box</t>
  </si>
  <si>
    <t>KRISTEN ROBINSON BEIJING</t>
  </si>
  <si>
    <t>OTHER SALARY AND WAGES</t>
  </si>
  <si>
    <t>PROGRAM: GREEN GARDEN</t>
  </si>
  <si>
    <t>SUPPORT: LEGAL &amp; ACCOUNTING</t>
  </si>
  <si>
    <t>Service Fee</t>
  </si>
  <si>
    <t>Return Deposit
CREDIT ADJUSTMENT</t>
  </si>
  <si>
    <t>REGUS BUSINESS CENTRE</t>
  </si>
  <si>
    <t>Interest (Jun - Sep.2009)</t>
  </si>
  <si>
    <t>BEIJING SAIKELAOSIKEJI COMPANY</t>
  </si>
  <si>
    <t>WWF</t>
  </si>
  <si>
    <t>ALASHAN SEE</t>
  </si>
  <si>
    <t>HC - Personal Income Tax (Dec)</t>
  </si>
  <si>
    <t>Business Tax</t>
  </si>
  <si>
    <t>KR - Personal Income Tax (Nov) (including late fee)</t>
  </si>
  <si>
    <t>Holly - Phone Recharge</t>
  </si>
  <si>
    <t>China Daily (Si TingTing)</t>
  </si>
  <si>
    <t>UNFCCC</t>
  </si>
  <si>
    <t>YOUNGO - Mengsi (flight)</t>
  </si>
  <si>
    <t>YOUNGO - Mengsi / Dongli Stipend</t>
  </si>
  <si>
    <t>Re-Grant to Shuren</t>
  </si>
  <si>
    <t>BEIJING HIGHWAY</t>
  </si>
  <si>
    <t>Paragon Software for Recognizing Windows USB On Macs</t>
  </si>
  <si>
    <t>INFORMATION TECHNOLOGY</t>
  </si>
  <si>
    <t>Taxi - CMC Jonathan Hursh</t>
  </si>
  <si>
    <t>HC - Salary</t>
  </si>
  <si>
    <t>HONG-LING CHANG</t>
  </si>
  <si>
    <t>Taxi - Dandelion Meeting</t>
  </si>
  <si>
    <t>Road Toll - Meet in Shunyi with Malcolm</t>
  </si>
  <si>
    <t>Taxi - Meet in Shunyi with Malcolm</t>
  </si>
  <si>
    <t>Photocopy at PSB</t>
  </si>
  <si>
    <t>PSB</t>
  </si>
  <si>
    <t>FEES FOR SERVICES (NON-EMPLOYEES) - ACCOUNTING</t>
  </si>
  <si>
    <t>BEIJING REP OFFICE</t>
  </si>
  <si>
    <t>SUPPORT: FUNDRAISING</t>
  </si>
  <si>
    <t>KR - Personal Income Tax (Dec)</t>
  </si>
  <si>
    <t>BEIJING TAX BUREAU</t>
  </si>
  <si>
    <t>CHINA MERCHANT BANK</t>
  </si>
  <si>
    <t>Registration Fee</t>
  </si>
  <si>
    <t>COP15 Public Transportation</t>
  </si>
  <si>
    <t>TRAVEL: PUBLIC TRANSPORTATION</t>
  </si>
  <si>
    <t>Flight Copenhagen - Holly Chang</t>
  </si>
  <si>
    <t>Beijing Agent</t>
  </si>
  <si>
    <t>Bank</t>
  </si>
  <si>
    <t>Fee for Roundtable Report on Capacity Building</t>
  </si>
  <si>
    <t>2008 Holly Salary Donation back to Golden Bridges Foundation</t>
  </si>
  <si>
    <t>2009 Holly Salary Donation back to Golden Bridges Foundation</t>
  </si>
  <si>
    <t>2009 Beijing Company Unrelated Expenses Donate to Foundation</t>
  </si>
  <si>
    <t>Expense Account</t>
  </si>
  <si>
    <t>Phone Fee 2009-12-3-21</t>
  </si>
  <si>
    <t>Lebara</t>
  </si>
  <si>
    <t>One Mobile</t>
  </si>
  <si>
    <t>SUPPORT: MANAGEMENT &amp; GENERAL</t>
  </si>
  <si>
    <t>Business Cards</t>
  </si>
  <si>
    <t>HC - IC Card Recharge</t>
  </si>
  <si>
    <t>HC - Phone Re-charge</t>
  </si>
  <si>
    <t>Cash</t>
  </si>
  <si>
    <t>BEIJING XIDE CULTURE</t>
  </si>
  <si>
    <t>Tape for Expat Show</t>
  </si>
  <si>
    <t>Taxi- Expat Show</t>
  </si>
  <si>
    <t>Bank Management Fee (April)</t>
  </si>
  <si>
    <t>Taxi - Return from Green Garden Furniture Delivery</t>
  </si>
  <si>
    <t>KR Phone Recharge</t>
  </si>
  <si>
    <t>Taxi - Matthew Hu</t>
  </si>
  <si>
    <t>Taxi - Drinks for A Better World</t>
  </si>
  <si>
    <t>Taxi - Drink for Better World</t>
  </si>
  <si>
    <t>Taxi - Return from drinks for a better world</t>
  </si>
  <si>
    <t>Taxi - Alex Dodkin</t>
  </si>
  <si>
    <t>Taxi - Community Dinner</t>
  </si>
  <si>
    <t>RIKALE DIGITAL PICTURE CO., LTD</t>
  </si>
  <si>
    <t>Taxi - Meet Accountant</t>
  </si>
  <si>
    <t>Taxi - Return from Lunch with Kelly Lau</t>
  </si>
  <si>
    <t>Taxi - Accountant</t>
  </si>
  <si>
    <t>Taxi - Return from Accountant</t>
  </si>
  <si>
    <t>Taxi - To Accountant Co.,</t>
  </si>
  <si>
    <t>HC US mobile phone</t>
  </si>
  <si>
    <t>ATT CINGULAR USA</t>
  </si>
  <si>
    <t>Coffee - Interview with Susan Liu</t>
  </si>
  <si>
    <t>STARBUCKS BEIJING</t>
  </si>
  <si>
    <t>Meal - Ann About Registration</t>
  </si>
  <si>
    <t>INTUIT USA</t>
  </si>
  <si>
    <t>Taxi - CCTF Ceremony</t>
  </si>
  <si>
    <t>1655 10TH AVE SF CA USA</t>
  </si>
  <si>
    <t>KR - Individual Income Tax</t>
  </si>
  <si>
    <t>HC - Individual Income Tax</t>
  </si>
  <si>
    <t>Taxi - Dulwich collage</t>
  </si>
  <si>
    <t>Road toll - Dulwich</t>
  </si>
  <si>
    <t>Meal - with Jodie</t>
  </si>
  <si>
    <t>Taxi - Alan Planner</t>
  </si>
  <si>
    <t>Coffee - with Grace Chiang, SVP</t>
  </si>
  <si>
    <t>Meal - with Potential Intern</t>
  </si>
  <si>
    <t>Taxi - Meet Potential Intern</t>
  </si>
  <si>
    <t>THE UPS STORE (VIRTUAL MAILING BOX FOR GOLDEN BRIDGES INC.)</t>
  </si>
  <si>
    <t>UPS STORE USA</t>
  </si>
  <si>
    <t>Total Liabilities</t>
  </si>
  <si>
    <t>Equity</t>
  </si>
  <si>
    <t>Total Equity</t>
  </si>
  <si>
    <t>2008 Net Equity</t>
  </si>
  <si>
    <t>2009 Net Equity</t>
  </si>
  <si>
    <t>TOTAL PROGRAM EXPENSES</t>
  </si>
  <si>
    <t>TOTAL SUPPORT EXPENSES</t>
  </si>
  <si>
    <t>TOTAL EXPENSES</t>
  </si>
  <si>
    <t>SUPPORT EXPENSES</t>
  </si>
  <si>
    <t>PROGRAM EXPENSES</t>
  </si>
  <si>
    <t>PROGRAM: DANDELION PROJECT</t>
  </si>
  <si>
    <t>PROGRAM: SECTOR RESEARCH &amp; CONSULTING</t>
  </si>
  <si>
    <t>SUPPORT: MANAGEMENT &amp; GENERAL</t>
  </si>
  <si>
    <t>AW - Salary</t>
  </si>
  <si>
    <t>COMPENSATION OF CURRENT OFFICERS, DIRECTORS, TRUSTEES AND KEY EMPLOYEES</t>
  </si>
  <si>
    <t>OTHER:  MEALS &amp; ENTERTAINMENT</t>
  </si>
  <si>
    <t>TOTAL EXPENSES</t>
  </si>
  <si>
    <t>TOTAL INCOME</t>
  </si>
  <si>
    <t>Goldenbridges.org.cn</t>
  </si>
  <si>
    <t>CASH IN / DONATIONS &amp; INCOME</t>
  </si>
  <si>
    <t>CASH OUT / OPERATIONAL EXPENSES</t>
  </si>
  <si>
    <t>Green Garden - Chairs and Tables</t>
  </si>
  <si>
    <t>GUANGZHOU LIUXINGMEI CONSULTING COMPANY</t>
  </si>
  <si>
    <t>DAFENG(SHANGHAI)COMPUTER COMPANY</t>
  </si>
  <si>
    <t>Business Cards</t>
  </si>
  <si>
    <t>BEIJING TAX BUREAU</t>
  </si>
  <si>
    <t>LOCAL BEIJING MARKET</t>
  </si>
  <si>
    <t>F Enterprise Income Tax (1st quarter) - Interest and Fine</t>
  </si>
  <si>
    <t>Taxi - Drinks for Better World</t>
  </si>
  <si>
    <t>Taxi - Beijing Energy Network</t>
  </si>
  <si>
    <t>HC US Mobile Phone</t>
  </si>
  <si>
    <t>Taxi - Shuren School</t>
  </si>
  <si>
    <t>Food for Strategic Meeting</t>
  </si>
  <si>
    <t>Fruit for Strategic Meeting</t>
  </si>
  <si>
    <t>Taxi - Rich Tse</t>
  </si>
  <si>
    <t>Taxi - CAI Photo Exhibition</t>
  </si>
  <si>
    <t>New Code Book</t>
  </si>
  <si>
    <t>BEIJING TECHNOLOGY SUPERVISION BUREAU</t>
  </si>
  <si>
    <t>Office Supplies</t>
  </si>
  <si>
    <t>Tax Stamps (Office Rental)</t>
  </si>
  <si>
    <t>Taxi - Meet with Deloitte Chris Cooper</t>
  </si>
  <si>
    <t>Taxi - Meet with Dinah</t>
  </si>
  <si>
    <t>Cabinn Metro</t>
  </si>
  <si>
    <t>TRAVEL:  ACCOMMODATIONS</t>
  </si>
  <si>
    <t>OTHER:  UNRELATED EXPENSES REIMBURSED TO FOUNDATION</t>
  </si>
  <si>
    <t>TOTAL</t>
  </si>
  <si>
    <t>OFFICE EXPENSES:  PHONE</t>
  </si>
  <si>
    <t>TOTAL</t>
  </si>
  <si>
    <t>11a</t>
  </si>
  <si>
    <t>11b</t>
  </si>
  <si>
    <t>11c</t>
  </si>
  <si>
    <t>24d</t>
  </si>
  <si>
    <t>24c</t>
  </si>
  <si>
    <t>24a</t>
  </si>
  <si>
    <t>24b</t>
  </si>
  <si>
    <t>13a</t>
  </si>
  <si>
    <t>13b</t>
  </si>
  <si>
    <t>13c</t>
  </si>
  <si>
    <t>11e</t>
  </si>
  <si>
    <t>11d</t>
  </si>
  <si>
    <t>11d</t>
  </si>
  <si>
    <t>EXPENSES</t>
  </si>
  <si>
    <t>INCOME</t>
  </si>
  <si>
    <t>Flight COP Ma Fenglei</t>
  </si>
  <si>
    <t>Orbitz</t>
  </si>
  <si>
    <t>Flight COP Ma Jing &amp; Si Tingting</t>
  </si>
  <si>
    <t>Flight COP Marina Tse &amp; Amy Zhang</t>
  </si>
  <si>
    <t>HK Agent</t>
  </si>
  <si>
    <t>Flight COP Meng Yihan &amp; Liu Meiqi</t>
  </si>
  <si>
    <t>Flight COP Ren Jiaojie &amp; Yu Le</t>
  </si>
  <si>
    <t>Flight COP Sun Xi</t>
  </si>
  <si>
    <t>Flight COP Wang Ning</t>
  </si>
  <si>
    <t>Flight COP Wang Yaqi</t>
  </si>
  <si>
    <t>Flight COP Wang Yiting</t>
  </si>
  <si>
    <t>Autoeurope Flights</t>
  </si>
  <si>
    <t>Flight COP Wang Yueyue</t>
  </si>
  <si>
    <t>Flight COP Wu Huijuan</t>
  </si>
  <si>
    <t>Flight COP Xiong Linlang</t>
  </si>
  <si>
    <t>Sichuan Travel Agent</t>
  </si>
  <si>
    <t>Flight COP Yan Wenjing</t>
  </si>
  <si>
    <t>Flight COP Yang Furong</t>
  </si>
  <si>
    <t>Expedia</t>
  </si>
  <si>
    <t>Kristen</t>
  </si>
  <si>
    <t>Flight COP Yang Mengjiao</t>
  </si>
  <si>
    <t>Flight COP Zhan Yufeng</t>
  </si>
  <si>
    <t>Quickbooks Payroll Service Package</t>
  </si>
  <si>
    <t>Taxi - Bethel Home</t>
  </si>
  <si>
    <t>PROGRAM: DANDELION</t>
  </si>
  <si>
    <t>Holly</t>
  </si>
  <si>
    <t>F Enterprise Income Tax (2se quarter) - From Apr. to Jun.</t>
  </si>
  <si>
    <t>Taxi - Go Back From Eggplant Digital</t>
  </si>
  <si>
    <t>Taxi - meeting</t>
  </si>
  <si>
    <t>FOUNDATION</t>
  </si>
  <si>
    <t>Meal - meeting</t>
  </si>
  <si>
    <t>Coffee - Dandelion Debrief meeting</t>
  </si>
  <si>
    <t>Taxi - meeting with Brooks Foundation</t>
  </si>
  <si>
    <t>Coffee - meeting</t>
  </si>
  <si>
    <t>Coffee - Maple Case study meeting</t>
  </si>
  <si>
    <t>Ann</t>
  </si>
  <si>
    <t>Cash</t>
  </si>
  <si>
    <t>COP15 Other Supplies</t>
  </si>
  <si>
    <t>Copenhagen Vendor</t>
  </si>
  <si>
    <t>COP15 Other Supplies</t>
  </si>
  <si>
    <t>Copenhagen Vendor</t>
  </si>
  <si>
    <t>COP15 Campaign Supplies</t>
  </si>
  <si>
    <t>Taxi - Special Olympics</t>
  </si>
  <si>
    <t>Taxi - Lauren</t>
  </si>
  <si>
    <t>OTHER:  MEALS &amp; ENTERTAINMENT</t>
  </si>
  <si>
    <t>Meal w Yang</t>
  </si>
  <si>
    <t>OTHER:  MEALS &amp; ENTERTAINMENT</t>
  </si>
  <si>
    <t>990 Form Line</t>
  </si>
  <si>
    <t>NET INCOME</t>
  </si>
  <si>
    <t>NET CASH</t>
  </si>
  <si>
    <t>CASH AT END OF PERIOD</t>
  </si>
  <si>
    <t>CASH AT BEGINNING OF PERIOD</t>
  </si>
  <si>
    <t>31-Dec-09</t>
  </si>
  <si>
    <t>Current Assets</t>
  </si>
  <si>
    <t>Checking / Savings</t>
  </si>
  <si>
    <t>Accounts Receivable</t>
  </si>
  <si>
    <t>Total Current Assets</t>
  </si>
  <si>
    <t>Liabilities</t>
  </si>
  <si>
    <t>Current Accounts Payable</t>
  </si>
  <si>
    <t>Long Term Liabilities - Loan</t>
  </si>
  <si>
    <t>Taxi - Beijing Energy Network at Blue Frog</t>
  </si>
  <si>
    <t>Taxi - Bethel Home</t>
  </si>
  <si>
    <t>Taxi - HC To Austin Aho</t>
  </si>
  <si>
    <t>Taxi - meeting</t>
  </si>
  <si>
    <t>FOUNDATION</t>
  </si>
  <si>
    <t>FEES FOR SERVICES (NON-EMPLOYEES) - OTHER</t>
  </si>
  <si>
    <t>KRISTEN ROBINSON BEIJING</t>
  </si>
  <si>
    <t>CHINA CHILDREN TEENAGERS FUND</t>
  </si>
  <si>
    <t>Taxi - Trip to Shuren</t>
  </si>
  <si>
    <t>Agency - Register Beijing Company</t>
  </si>
  <si>
    <t>Bank Management Fee</t>
  </si>
  <si>
    <t>Bank Management Fee</t>
  </si>
  <si>
    <t>Beijing GB Chuangsi Consulting Co., - Business Tax(Dec. 2009)</t>
  </si>
  <si>
    <t>Business Tax</t>
  </si>
  <si>
    <t>F Enterprise Income Tax</t>
  </si>
  <si>
    <t>INCOME / EXPENSE TYPE</t>
  </si>
  <si>
    <t>GB Chuangsi Accounting Services Fee (Sep-Nov)</t>
  </si>
  <si>
    <t>FOUNDATION</t>
  </si>
  <si>
    <t>SUPPORT: LEGAL &amp; ACCOUNTING</t>
  </si>
  <si>
    <t>Donation (COP15) - program</t>
  </si>
  <si>
    <t>Donation (COP15) - taxes &amp; service fee</t>
  </si>
  <si>
    <t>Internet Donation</t>
  </si>
  <si>
    <t>Event Donation - Yale/Oxbridge Alumni Halloween Party</t>
  </si>
  <si>
    <t>Event Donation - Shumeng BCD</t>
  </si>
  <si>
    <t>OTHER:  UNRELATED EXPENSES REIMBURSED TO FOUNDATION</t>
  </si>
  <si>
    <t>Telia</t>
  </si>
  <si>
    <t>telenor</t>
  </si>
  <si>
    <t>Bella Center</t>
  </si>
  <si>
    <t>fine food</t>
  </si>
  <si>
    <t>Sono</t>
  </si>
  <si>
    <t>COP15 Food</t>
  </si>
  <si>
    <t>Cash</t>
  </si>
  <si>
    <t>COP15 Food</t>
  </si>
  <si>
    <t>Copenhagen Vendor</t>
  </si>
  <si>
    <t>OTHER:  UNRELATED EXPENSES REIMBURSED TO FOUNDATION</t>
  </si>
  <si>
    <t>COP15 T-shirts</t>
  </si>
  <si>
    <t>Copenhagen Accommodations Deposit</t>
  </si>
  <si>
    <t>OFFICE EXPENSES:  BANK FEES</t>
  </si>
  <si>
    <t>Business Cards</t>
  </si>
  <si>
    <t>OTHER:  MEALS &amp; ENTERTAINMENT</t>
  </si>
  <si>
    <t>COMPENSATION OF CURRENT OFFICERS, DIRECTORS, TRUSTEES AND KEY EMPLOYEES</t>
  </si>
  <si>
    <t>PARAGON COMPANY</t>
  </si>
  <si>
    <t>INFORMATION TECHNOLOGY</t>
  </si>
  <si>
    <t>COP15 Food</t>
  </si>
  <si>
    <t>OTHER:  UNRELATED EXPENSES REIMBURSED TO FOUNDATION</t>
  </si>
  <si>
    <t>Copenhagen Vendor</t>
  </si>
  <si>
    <t>HC Salary ($2,000 - USA taxes $349.55)</t>
  </si>
  <si>
    <t>Related organizations</t>
  </si>
  <si>
    <t>SUPPORT</t>
  </si>
  <si>
    <t>PROGRAM</t>
  </si>
  <si>
    <t>RESTRICTED</t>
  </si>
  <si>
    <t>UNRESTRICTED</t>
  </si>
  <si>
    <t>% TOTAL</t>
  </si>
  <si>
    <t>JAN 1 - DEC 31, 2009</t>
  </si>
  <si>
    <t>ASSETS</t>
  </si>
  <si>
    <t>TOTAL ASSETS</t>
  </si>
  <si>
    <t>LIABILITIES &amp; EQUITY</t>
  </si>
  <si>
    <t>TOTAL LIABILITIES &amp; EQUITY</t>
  </si>
  <si>
    <t>INCOME</t>
  </si>
  <si>
    <t>EXPENSES</t>
  </si>
  <si>
    <t>SUPPORT: MANAGEMENT &amp; GENERAL (UNRESTRICTED)</t>
  </si>
  <si>
    <t>COP15 Campaign Supplies</t>
  </si>
  <si>
    <t>OTHER:  MEALS &amp; ENTERTAINMENT</t>
  </si>
  <si>
    <t>Beijing Vendor</t>
  </si>
  <si>
    <t>COP15 Printing</t>
  </si>
  <si>
    <t>Copenhagen Accommodations</t>
  </si>
  <si>
    <t>Danhostel</t>
  </si>
  <si>
    <t>Saga Hotel</t>
  </si>
  <si>
    <t>Flight COP Cao Yuan</t>
  </si>
  <si>
    <t>Orbitz</t>
  </si>
  <si>
    <t>Nike World Headquarters, One Bowerman Drive, Beaverton, OR 97005  Contacts:  Ms. Sarah Severn Sarah.A.Severn@nike.com / Kelly Lau Kelly.Law@nike.com +86 135 1102 6884</t>
  </si>
  <si>
    <t>Nike World Headquarters, One Bowerman Drive, Beaverton, OR 97005  Contacts:  Ms. Sarah Severn Sarah.A.Severn@nike.com / Kelly Lau Kelly.Law@nike.com  +86 135 1102 6884</t>
  </si>
  <si>
    <r>
      <t xml:space="preserve">No.2 58th Sanzhuang Street, Songjiang district, Shanghai  Contact name: </t>
    </r>
    <r>
      <rPr>
        <sz val="10"/>
        <rFont val="Arial"/>
        <family val="2"/>
      </rPr>
      <t>Feng Xia Tel: 021-37818168*12001</t>
    </r>
    <r>
      <rPr>
        <sz val="10"/>
        <rFont val="メイリオ"/>
        <family val="2"/>
      </rPr>
      <t>、</t>
    </r>
    <r>
      <rPr>
        <sz val="10"/>
        <rFont val="Arial"/>
        <family val="2"/>
      </rPr>
      <t>13636545291</t>
    </r>
  </si>
  <si>
    <r>
      <t xml:space="preserve">Grant # G66004289, Paid via Institute of International Education </t>
    </r>
    <r>
      <rPr>
        <sz val="10"/>
        <rFont val="宋体"/>
        <family val="0"/>
      </rPr>
      <t>北京市海淀区车公庄西路甲</t>
    </r>
    <r>
      <rPr>
        <sz val="10"/>
        <rFont val="Arial"/>
        <family val="2"/>
      </rPr>
      <t>19</t>
    </r>
    <r>
      <rPr>
        <sz val="10"/>
        <rFont val="宋体"/>
        <family val="0"/>
      </rPr>
      <t>号华通大厦</t>
    </r>
    <r>
      <rPr>
        <sz val="10"/>
        <rFont val="Arial"/>
        <family val="2"/>
      </rPr>
      <t>A</t>
    </r>
    <r>
      <rPr>
        <sz val="10"/>
        <rFont val="宋体"/>
        <family val="0"/>
      </rPr>
      <t>座</t>
    </r>
    <r>
      <rPr>
        <sz val="10"/>
        <rFont val="Arial"/>
        <family val="2"/>
      </rPr>
      <t>439</t>
    </r>
    <r>
      <rPr>
        <sz val="10"/>
        <rFont val="宋体"/>
        <family val="0"/>
      </rPr>
      <t>室</t>
    </r>
    <r>
      <rPr>
        <sz val="10"/>
        <rFont val="Arial"/>
        <family val="2"/>
      </rPr>
      <t xml:space="preserve">  6848-6213 ext 21  Contact: Zheng Hongying Email:  zhenghy@iiebeijing.org</t>
    </r>
  </si>
  <si>
    <t>Donor Details</t>
  </si>
  <si>
    <t>Flight COP Huang Lei &amp; Yan Xiaowei</t>
  </si>
  <si>
    <t>Expedia</t>
  </si>
  <si>
    <t>Flight COP Liu Yanjun &amp; Wang Rui</t>
  </si>
  <si>
    <t>Flight COP Zhang Bin &amp; Huang Jing</t>
  </si>
  <si>
    <t>Flight COP Zhao Xiaolu</t>
  </si>
  <si>
    <t>United Airlines</t>
  </si>
  <si>
    <t>Flight Copenhagen - Li Lina</t>
  </si>
  <si>
    <t>Flight Copenhagen - Meng Si</t>
  </si>
  <si>
    <t>Flight Copenhagen - Sun Xiaoming</t>
  </si>
  <si>
    <t>Flight Copenhagen - Wang Chen</t>
  </si>
  <si>
    <t>Flight Copenhagen - Zhao Xiangyu</t>
  </si>
  <si>
    <t>Phone Fee 2009-12-3-21</t>
  </si>
  <si>
    <t>Bella Center</t>
  </si>
  <si>
    <t>One Mobile Cards</t>
  </si>
  <si>
    <t>PROGRAM: GREEN GARDEN</t>
  </si>
  <si>
    <t>PROGRAM: GREEN GARDEN</t>
  </si>
  <si>
    <t>OTHER:  MEALS &amp; ENTERTAINMENT</t>
  </si>
  <si>
    <t>FOUNDATION</t>
  </si>
  <si>
    <t>HC - New Sim Card</t>
  </si>
  <si>
    <t>KRISTEN ROBINSON BEIJING</t>
  </si>
  <si>
    <t>KRISTEN ROBINSON BEIJING</t>
  </si>
  <si>
    <t>PROGRAM: SECTOR RESEARCH &amp; CONSULTING</t>
  </si>
  <si>
    <t>Paid as Consultant Fee, via Institute of International Education - New York Headquarters 
809 United Nations Plaza New York, NY 10017 Ms. Zheng Hongying zhenghy@iiebeijing.org</t>
  </si>
  <si>
    <r>
      <t>UNFCCC secretariat</t>
    </r>
    <r>
      <rPr>
        <sz val="10"/>
        <rFont val="Arial"/>
        <family val="2"/>
      </rPr>
      <t>, Haus Carstanjen, Martin-Luther-King-Strasse 8, 53175 Bonn, Germany / Care of Nature &amp; Youth Denmark Natur &amp; Ungdom
Klostermøllevej 48 A 8660 Skanderborg Phone: +45 3524 5600 Contact: Bjarke Kronborg  bjarke.kronborg@gmail.com</t>
    </r>
  </si>
  <si>
    <t>UNFCCC secretariat, Haus Carstanjen, Martin-Luther-King-Strasse 8, 53175 Bonn, Germany / Care of Nature &amp; Youth Denmark Natur &amp; Ungdom
Klostermøllevej 48 A 8660 Skanderborg Phone: +45 3524 5600 Contact:  Bjarke Kronborg   bjarke.kronborg@gmail.com</t>
  </si>
  <si>
    <t xml:space="preserve">Room 1221,Unit 4 Building 4 , Dahezhuangyuan, No. 3 Suzhou Street ,Haidian District, Beijing 100080, China, Contact: Shane Zhao, xiangyu@cycan.org  +86 10 82569261
</t>
  </si>
  <si>
    <t>Ford Foundation</t>
  </si>
  <si>
    <t>DAFENG(SHANGHAI)COMPUTER COMPANY</t>
  </si>
  <si>
    <t>UNFCCC YOUNGO</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</si>
</sst>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quot;#,##0;&quot;¥&quot;\-#,##0"/>
    <numFmt numFmtId="170" formatCode="&quot;¥&quot;#,##0;[Red]&quot;¥&quot;\-#,##0"/>
    <numFmt numFmtId="171" formatCode="&quot;¥&quot;#,##0.00;&quot;¥&quot;\-#,##0.00"/>
    <numFmt numFmtId="172" formatCode="&quot;¥&quot;#,##0.00;[Red]&quot;¥&quot;\-#,##0.00"/>
    <numFmt numFmtId="173" formatCode="_ &quot;¥&quot;* #,##0_ ;_ &quot;¥&quot;* \-#,##0_ ;_ &quot;¥&quot;* &quot;-&quot;_ ;_ @_ "/>
    <numFmt numFmtId="174" formatCode="_ * #,##0_ ;_ * \-#,##0_ ;_ * &quot;-&quot;_ ;_ @_ "/>
    <numFmt numFmtId="175" formatCode="_ &quot;¥&quot;* #,##0.00_ ;_ &quot;¥&quot;* \-#,##0.00_ ;_ &quot;¥&quot;* &quot;-&quot;??_ ;_ @_ "/>
    <numFmt numFmtId="176" formatCode="_ * #,##0.00_ ;_ * \-#,##0.00_ ;_ * &quot;-&quot;??_ ;_ @_ "/>
    <numFmt numFmtId="177" formatCode="\$#,##0_);\(\$#,##0\)"/>
    <numFmt numFmtId="178" formatCode="\$#,##0_);[Red]\(\$#,##0\)"/>
    <numFmt numFmtId="179" formatCode="\$#,##0.00_);\(\$#,##0.00\)"/>
    <numFmt numFmtId="180" formatCode="\$#,##0.00_);[Red]\(\$#,##0.00\)"/>
    <numFmt numFmtId="181" formatCode="&quot;$&quot;#,##0.00"/>
    <numFmt numFmtId="182" formatCode="&quot;¥&quot;#,##0.00_);[Red]\(&quot;¥&quot;#,##0.00\)"/>
    <numFmt numFmtId="183" formatCode="[$￥-804]#,##0.00"/>
    <numFmt numFmtId="184" formatCode="[$¥-804]#,##0.00"/>
    <numFmt numFmtId="185" formatCode="[$-409]d\-mmm\-yy;@"/>
    <numFmt numFmtId="186" formatCode="mmm/yyyy"/>
    <numFmt numFmtId="187" formatCode="0.00_);[Red]\(0.00\)"/>
    <numFmt numFmtId="188" formatCode="mmmm\ d\,\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
    <numFmt numFmtId="195" formatCode="&quot;$&quot;#,##0.00"/>
  </numFmts>
  <fonts count="36">
    <font>
      <sz val="10"/>
      <name val="Arial"/>
      <family val="2"/>
    </font>
    <font>
      <sz val="10"/>
      <color indexed="8"/>
      <name val="Arial"/>
      <family val="2"/>
    </font>
    <font>
      <sz val="8"/>
      <name val="Arial"/>
      <family val="2"/>
    </font>
    <font>
      <sz val="8"/>
      <color indexed="8"/>
      <name val="Arial"/>
      <family val="2"/>
    </font>
    <font>
      <sz val="12"/>
      <color indexed="8"/>
      <name val="宋体"/>
      <family val="0"/>
    </font>
    <font>
      <u val="single"/>
      <sz val="10"/>
      <color indexed="12"/>
      <name val="Arial"/>
      <family val="2"/>
    </font>
    <font>
      <u val="single"/>
      <sz val="10"/>
      <color indexed="61"/>
      <name val="Arial"/>
      <family val="2"/>
    </font>
    <font>
      <sz val="8"/>
      <name val="Verdana"/>
      <family val="0"/>
    </font>
    <font>
      <b/>
      <sz val="10"/>
      <name val="Arial"/>
      <family val="2"/>
    </font>
    <font>
      <sz val="9"/>
      <name val="宋体"/>
      <family val="0"/>
    </font>
    <font>
      <b/>
      <sz val="10"/>
      <color indexed="8"/>
      <name val="Arial"/>
      <family val="2"/>
    </font>
    <font>
      <b/>
      <sz val="9"/>
      <color indexed="8"/>
      <name val="Arial"/>
      <family val="2"/>
    </font>
    <font>
      <b/>
      <sz val="12"/>
      <name val="Arial"/>
      <family val="2"/>
    </font>
    <font>
      <b/>
      <u val="single"/>
      <sz val="10"/>
      <color indexed="8"/>
      <name val="Arial"/>
      <family val="2"/>
    </font>
    <font>
      <sz val="12"/>
      <color indexed="8"/>
      <name val="Arial"/>
      <family val="2"/>
    </font>
    <font>
      <sz val="12"/>
      <name val="Arial"/>
      <family val="2"/>
    </font>
    <font>
      <sz val="10"/>
      <name val="宋体"/>
      <family val="0"/>
    </font>
    <font>
      <sz val="10"/>
      <name val="メイリオ"/>
      <family val="2"/>
    </font>
    <font>
      <sz val="11"/>
      <color indexed="8"/>
      <name val="宋体"/>
      <family val="0"/>
    </font>
    <font>
      <sz val="11"/>
      <color indexed="9"/>
      <name val="宋体"/>
      <family val="0"/>
    </font>
    <font>
      <sz val="11"/>
      <color indexed="17"/>
      <name val="宋体"/>
      <family val="0"/>
    </font>
    <font>
      <sz val="11"/>
      <color indexed="14"/>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sz val="9"/>
      <name val="Arial"/>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22"/>
      </left>
      <right style="thin">
        <color indexed="22"/>
      </right>
      <top>
        <color indexed="63"/>
      </top>
      <bottom>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double"/>
      <bottom style="thick"/>
    </border>
    <border>
      <left>
        <color indexed="63"/>
      </left>
      <right>
        <color indexed="63"/>
      </right>
      <top style="double"/>
      <bottom style="double"/>
    </border>
    <border>
      <left>
        <color indexed="63"/>
      </left>
      <right>
        <color indexed="63"/>
      </right>
      <top style="medium"/>
      <bottom style="double"/>
    </border>
    <border>
      <left style="thin"/>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30" fillId="2" borderId="1" applyNumberFormat="0" applyAlignment="0" applyProtection="0"/>
    <xf numFmtId="0" fontId="2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0" fillId="1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31" fillId="3" borderId="1" applyNumberFormat="0" applyAlignment="0" applyProtection="0"/>
    <xf numFmtId="0" fontId="34" fillId="0" borderId="6" applyNumberFormat="0" applyFill="0" applyAlignment="0" applyProtection="0"/>
    <xf numFmtId="0" fontId="33" fillId="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7" applyNumberFormat="0" applyFont="0" applyAlignment="0" applyProtection="0"/>
    <xf numFmtId="0" fontId="32"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0" borderId="9" applyNumberFormat="0" applyFill="0" applyAlignment="0" applyProtection="0"/>
    <xf numFmtId="0" fontId="29"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274">
    <xf numFmtId="0" fontId="0" fillId="0" borderId="0" xfId="0" applyAlignment="1">
      <alignment/>
    </xf>
    <xf numFmtId="0" fontId="1" fillId="17" borderId="10" xfId="59" applyFont="1" applyFill="1" applyBorder="1" applyAlignment="1">
      <alignment horizontal="center"/>
      <protection/>
    </xf>
    <xf numFmtId="0" fontId="1" fillId="0" borderId="7" xfId="59" applyFont="1" applyFill="1" applyBorder="1" applyAlignment="1">
      <alignment/>
      <protection/>
    </xf>
    <xf numFmtId="0" fontId="1" fillId="0" borderId="7" xfId="59" applyFont="1" applyFill="1" applyBorder="1" applyAlignment="1">
      <alignment horizontal="center"/>
      <protection/>
    </xf>
    <xf numFmtId="0" fontId="3" fillId="17" borderId="10" xfId="57" applyFont="1" applyFill="1" applyBorder="1" applyAlignment="1">
      <alignment horizontal="center"/>
      <protection/>
    </xf>
    <xf numFmtId="0" fontId="2" fillId="0" borderId="0" xfId="0" applyFont="1" applyAlignment="1">
      <alignment/>
    </xf>
    <xf numFmtId="0" fontId="3" fillId="0" borderId="7" xfId="57" applyFont="1" applyFill="1" applyBorder="1" applyAlignment="1">
      <alignment horizontal="center"/>
      <protection/>
    </xf>
    <xf numFmtId="0" fontId="3" fillId="0" borderId="7" xfId="57" applyFont="1" applyFill="1" applyBorder="1" applyAlignment="1">
      <alignment/>
      <protection/>
    </xf>
    <xf numFmtId="0" fontId="3" fillId="18" borderId="7" xfId="57" applyFont="1" applyFill="1" applyBorder="1" applyAlignment="1">
      <alignment horizontal="center"/>
      <protection/>
    </xf>
    <xf numFmtId="0" fontId="3" fillId="18" borderId="7" xfId="57" applyFont="1" applyFill="1" applyBorder="1" applyAlignment="1">
      <alignment/>
      <protection/>
    </xf>
    <xf numFmtId="0" fontId="2" fillId="19" borderId="0" xfId="0" applyFont="1" applyFill="1" applyAlignment="1">
      <alignment/>
    </xf>
    <xf numFmtId="181" fontId="0" fillId="0" borderId="0" xfId="0" applyNumberFormat="1" applyAlignment="1">
      <alignment/>
    </xf>
    <xf numFmtId="185" fontId="0" fillId="0" borderId="0" xfId="0" applyNumberFormat="1" applyFont="1" applyFill="1" applyBorder="1" applyAlignment="1">
      <alignment horizontal="center"/>
    </xf>
    <xf numFmtId="0" fontId="0" fillId="0" borderId="0" xfId="0" applyFont="1" applyFill="1" applyBorder="1" applyAlignment="1">
      <alignment horizontal="left"/>
    </xf>
    <xf numFmtId="181" fontId="0"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NumberFormat="1" applyFont="1" applyFill="1" applyBorder="1" applyAlignment="1">
      <alignment/>
    </xf>
    <xf numFmtId="0" fontId="0" fillId="0" borderId="0" xfId="0" applyFont="1" applyFill="1" applyBorder="1" applyAlignment="1">
      <alignment/>
    </xf>
    <xf numFmtId="15" fontId="0" fillId="0" borderId="0" xfId="0" applyNumberFormat="1" applyFont="1" applyFill="1" applyBorder="1" applyAlignment="1">
      <alignment horizontal="center"/>
    </xf>
    <xf numFmtId="0" fontId="0" fillId="0" borderId="0" xfId="0" applyFont="1" applyAlignment="1">
      <alignment/>
    </xf>
    <xf numFmtId="0" fontId="0" fillId="17" borderId="10" xfId="58" applyFont="1" applyFill="1" applyBorder="1" applyAlignment="1">
      <alignment horizontal="center"/>
      <protection/>
    </xf>
    <xf numFmtId="0" fontId="0" fillId="0" borderId="0" xfId="0" applyFont="1" applyFill="1" applyAlignment="1">
      <alignment/>
    </xf>
    <xf numFmtId="14" fontId="0" fillId="0" borderId="7" xfId="58" applyNumberFormat="1" applyFont="1" applyFill="1" applyBorder="1" applyAlignment="1">
      <alignment horizontal="right"/>
      <protection/>
    </xf>
    <xf numFmtId="0" fontId="0" fillId="0" borderId="7" xfId="58" applyFont="1" applyFill="1" applyBorder="1" applyAlignment="1">
      <alignment/>
      <protection/>
    </xf>
    <xf numFmtId="0" fontId="0" fillId="0" borderId="0" xfId="59" applyFont="1" applyFill="1" applyBorder="1" applyAlignment="1">
      <alignment/>
      <protection/>
    </xf>
    <xf numFmtId="0" fontId="0" fillId="6" borderId="10" xfId="70" applyFont="1" applyFill="1" applyBorder="1" applyAlignment="1">
      <alignment horizontal="center" vertical="center"/>
      <protection/>
    </xf>
    <xf numFmtId="0" fontId="0" fillId="6" borderId="10" xfId="70" applyFont="1" applyFill="1" applyBorder="1" applyAlignment="1">
      <alignment horizontal="center" vertical="center" wrapText="1"/>
      <protection/>
    </xf>
    <xf numFmtId="40" fontId="0" fillId="6" borderId="10" xfId="70" applyNumberFormat="1" applyFont="1" applyFill="1" applyBorder="1" applyAlignment="1">
      <alignment horizontal="center" vertical="center"/>
      <protection/>
    </xf>
    <xf numFmtId="181" fontId="0" fillId="6" borderId="10" xfId="70" applyNumberFormat="1" applyFont="1" applyFill="1" applyBorder="1" applyAlignment="1">
      <alignment horizontal="center" vertical="center"/>
      <protection/>
    </xf>
    <xf numFmtId="0" fontId="0" fillId="6" borderId="10" xfId="70" applyFont="1" applyFill="1" applyBorder="1" applyAlignment="1">
      <alignment horizontal="left" vertical="center"/>
      <protection/>
    </xf>
    <xf numFmtId="0" fontId="0" fillId="6" borderId="0" xfId="0" applyFont="1" applyFill="1" applyAlignment="1">
      <alignment vertical="center"/>
    </xf>
    <xf numFmtId="18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4" fontId="0" fillId="6" borderId="10" xfId="70" applyNumberFormat="1" applyFont="1" applyFill="1" applyBorder="1" applyAlignment="1">
      <alignment horizontal="center" vertical="center"/>
      <protection/>
    </xf>
    <xf numFmtId="14" fontId="0" fillId="0" borderId="7" xfId="58" applyNumberFormat="1" applyFont="1" applyFill="1" applyBorder="1" applyAlignment="1">
      <alignment horizontal="right"/>
      <protection/>
    </xf>
    <xf numFmtId="0" fontId="0" fillId="0" borderId="7" xfId="58" applyFont="1" applyFill="1" applyBorder="1" applyAlignment="1">
      <alignment/>
      <protection/>
    </xf>
    <xf numFmtId="0" fontId="0" fillId="0" borderId="0" xfId="0" applyFont="1" applyFill="1" applyAlignment="1">
      <alignment/>
    </xf>
    <xf numFmtId="0" fontId="0" fillId="0" borderId="7" xfId="0" applyFont="1" applyFill="1" applyBorder="1" applyAlignment="1">
      <alignment/>
    </xf>
    <xf numFmtId="0" fontId="8" fillId="0" borderId="0" xfId="0" applyFont="1" applyFill="1" applyAlignment="1">
      <alignment/>
    </xf>
    <xf numFmtId="14" fontId="0" fillId="0" borderId="7" xfId="0" applyNumberFormat="1" applyFont="1" applyFill="1" applyBorder="1" applyAlignment="1">
      <alignment/>
    </xf>
    <xf numFmtId="14" fontId="0" fillId="0" borderId="0" xfId="58" applyNumberFormat="1" applyFont="1" applyFill="1" applyBorder="1" applyAlignment="1">
      <alignment horizontal="right"/>
      <protection/>
    </xf>
    <xf numFmtId="0" fontId="0" fillId="0" borderId="11" xfId="58" applyFont="1" applyFill="1" applyBorder="1" applyAlignment="1">
      <alignment/>
      <protection/>
    </xf>
    <xf numFmtId="0" fontId="0" fillId="0" borderId="0" xfId="58" applyFont="1" applyFill="1" applyBorder="1" applyAlignment="1">
      <alignment/>
      <protection/>
    </xf>
    <xf numFmtId="0" fontId="0" fillId="0" borderId="0" xfId="0" applyFont="1" applyFill="1" applyBorder="1" applyAlignment="1">
      <alignment/>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0" xfId="0" applyFill="1" applyAlignment="1">
      <alignment/>
    </xf>
    <xf numFmtId="4" fontId="0" fillId="17" borderId="10" xfId="58" applyNumberFormat="1" applyFont="1" applyFill="1" applyBorder="1" applyAlignment="1">
      <alignment horizontal="center"/>
      <protection/>
    </xf>
    <xf numFmtId="4" fontId="0" fillId="0" borderId="7" xfId="58" applyNumberFormat="1" applyFont="1" applyFill="1" applyBorder="1" applyAlignment="1">
      <alignment horizontal="center"/>
      <protection/>
    </xf>
    <xf numFmtId="4" fontId="0" fillId="0" borderId="7" xfId="58" applyNumberFormat="1" applyFont="1" applyFill="1" applyBorder="1" applyAlignment="1">
      <alignment horizontal="center"/>
      <protection/>
    </xf>
    <xf numFmtId="4" fontId="0" fillId="0" borderId="7" xfId="0" applyNumberFormat="1" applyFont="1" applyFill="1" applyBorder="1" applyAlignment="1">
      <alignment horizontal="center"/>
    </xf>
    <xf numFmtId="4" fontId="0" fillId="0" borderId="0" xfId="58" applyNumberFormat="1" applyFont="1" applyFill="1" applyBorder="1" applyAlignment="1">
      <alignment horizontal="center"/>
      <protection/>
    </xf>
    <xf numFmtId="4" fontId="0" fillId="0" borderId="0" xfId="0" applyNumberFormat="1" applyFont="1" applyFill="1" applyBorder="1" applyAlignment="1">
      <alignment horizontal="center"/>
    </xf>
    <xf numFmtId="0" fontId="8" fillId="0" borderId="0" xfId="0" applyFont="1" applyFill="1" applyBorder="1" applyAlignment="1">
      <alignment/>
    </xf>
    <xf numFmtId="0" fontId="0" fillId="0" borderId="7" xfId="58" applyFont="1" applyFill="1" applyBorder="1" applyAlignment="1">
      <alignment horizontal="center"/>
      <protection/>
    </xf>
    <xf numFmtId="0" fontId="0" fillId="0" borderId="7" xfId="58" applyFont="1" applyFill="1" applyBorder="1" applyAlignment="1">
      <alignment horizontal="center"/>
      <protection/>
    </xf>
    <xf numFmtId="0" fontId="0" fillId="0" borderId="0" xfId="58" applyFont="1" applyFill="1" applyBorder="1" applyAlignment="1">
      <alignment horizontal="center"/>
      <protection/>
    </xf>
    <xf numFmtId="0" fontId="0" fillId="0" borderId="0" xfId="0" applyAlignment="1">
      <alignment horizontal="left" indent="1"/>
    </xf>
    <xf numFmtId="0" fontId="0" fillId="0" borderId="0" xfId="0" applyAlignment="1">
      <alignment horizontal="left" indent="2"/>
    </xf>
    <xf numFmtId="181" fontId="0" fillId="0" borderId="12" xfId="0" applyNumberFormat="1" applyBorder="1" applyAlignment="1">
      <alignment horizontal="center"/>
    </xf>
    <xf numFmtId="181" fontId="8" fillId="0" borderId="0" xfId="0" applyNumberFormat="1" applyFont="1" applyAlignment="1">
      <alignment horizontal="center"/>
    </xf>
    <xf numFmtId="181" fontId="0" fillId="0" borderId="0" xfId="0" applyNumberFormat="1" applyBorder="1" applyAlignment="1">
      <alignment horizontal="center"/>
    </xf>
    <xf numFmtId="181" fontId="8" fillId="0" borderId="13" xfId="0" applyNumberFormat="1" applyFont="1" applyBorder="1" applyAlignment="1">
      <alignment horizontal="center"/>
    </xf>
    <xf numFmtId="181" fontId="8" fillId="0" borderId="0" xfId="0" applyNumberFormat="1" applyFont="1" applyBorder="1" applyAlignment="1">
      <alignment horizontal="center"/>
    </xf>
    <xf numFmtId="4" fontId="0" fillId="0" borderId="7" xfId="58" applyNumberFormat="1" applyFont="1" applyFill="1" applyBorder="1" applyAlignment="1">
      <alignment/>
      <protection/>
    </xf>
    <xf numFmtId="181" fontId="8" fillId="0" borderId="14" xfId="0" applyNumberFormat="1" applyFont="1" applyBorder="1" applyAlignment="1">
      <alignment horizontal="center"/>
    </xf>
    <xf numFmtId="0" fontId="8" fillId="0" borderId="0" xfId="0" applyFont="1" applyAlignment="1">
      <alignment horizontal="left" indent="1"/>
    </xf>
    <xf numFmtId="0" fontId="8" fillId="0" borderId="0" xfId="0" applyFont="1" applyAlignment="1">
      <alignment/>
    </xf>
    <xf numFmtId="0" fontId="0" fillId="0" borderId="0" xfId="0" applyFont="1" applyAlignment="1">
      <alignment horizontal="left" indent="1"/>
    </xf>
    <xf numFmtId="181" fontId="8" fillId="0" borderId="0" xfId="0" applyNumberFormat="1" applyFont="1" applyBorder="1" applyAlignment="1" quotePrefix="1">
      <alignment horizontal="center"/>
    </xf>
    <xf numFmtId="181" fontId="10" fillId="0" borderId="0" xfId="61" applyNumberFormat="1" applyFont="1" applyFill="1" applyBorder="1" applyAlignment="1">
      <alignment horizontal="left" wrapText="1"/>
      <protection/>
    </xf>
    <xf numFmtId="0" fontId="0" fillId="0" borderId="7" xfId="60" applyFont="1" applyFill="1" applyBorder="1" applyAlignment="1">
      <alignment horizontal="center" vertical="center"/>
      <protection/>
    </xf>
    <xf numFmtId="14" fontId="0" fillId="0" borderId="7" xfId="60" applyNumberFormat="1" applyFont="1" applyFill="1" applyBorder="1" applyAlignment="1">
      <alignment horizontal="center" vertical="center"/>
      <protection/>
    </xf>
    <xf numFmtId="0" fontId="0" fillId="0" borderId="7" xfId="60" applyFont="1" applyFill="1" applyBorder="1" applyAlignment="1">
      <alignment vertical="center"/>
      <protection/>
    </xf>
    <xf numFmtId="2" fontId="0" fillId="0" borderId="7" xfId="60" applyNumberFormat="1" applyFont="1" applyFill="1" applyBorder="1" applyAlignment="1">
      <alignment horizontal="center" vertical="center"/>
      <protection/>
    </xf>
    <xf numFmtId="181" fontId="0" fillId="0" borderId="7" xfId="60" applyNumberFormat="1" applyFont="1" applyFill="1" applyBorder="1" applyAlignment="1">
      <alignment horizontal="center" vertical="center"/>
      <protection/>
    </xf>
    <xf numFmtId="0" fontId="0" fillId="0" borderId="7" xfId="60" applyFont="1" applyFill="1" applyBorder="1" applyAlignment="1">
      <alignment horizontal="left" vertical="center"/>
      <protection/>
    </xf>
    <xf numFmtId="0" fontId="0" fillId="0" borderId="0" xfId="72" applyFont="1" applyFill="1" applyBorder="1" applyAlignment="1">
      <alignment vertical="center"/>
      <protection/>
    </xf>
    <xf numFmtId="0" fontId="0" fillId="0" borderId="0" xfId="0" applyFont="1" applyFill="1" applyAlignment="1">
      <alignment vertical="center"/>
    </xf>
    <xf numFmtId="0" fontId="0" fillId="0" borderId="7" xfId="73" applyFont="1" applyFill="1" applyBorder="1" applyAlignment="1">
      <alignment horizontal="center" vertical="center"/>
      <protection/>
    </xf>
    <xf numFmtId="14" fontId="0" fillId="0" borderId="7" xfId="68" applyNumberFormat="1" applyFont="1" applyFill="1" applyBorder="1" applyAlignment="1">
      <alignment horizontal="center" vertical="center"/>
      <protection/>
    </xf>
    <xf numFmtId="0" fontId="0" fillId="0" borderId="7" xfId="68" applyFont="1" applyFill="1" applyBorder="1" applyAlignment="1">
      <alignment vertical="center"/>
      <protection/>
    </xf>
    <xf numFmtId="40" fontId="0" fillId="0" borderId="7" xfId="68" applyNumberFormat="1" applyFont="1" applyFill="1" applyBorder="1" applyAlignment="1">
      <alignment horizontal="center" vertical="center"/>
      <protection/>
    </xf>
    <xf numFmtId="181" fontId="0" fillId="0" borderId="7" xfId="0" applyNumberFormat="1" applyFont="1" applyFill="1" applyBorder="1" applyAlignment="1">
      <alignment horizontal="center" vertical="center"/>
    </xf>
    <xf numFmtId="0" fontId="0" fillId="0" borderId="7" xfId="73" applyFont="1" applyFill="1" applyBorder="1" applyAlignment="1">
      <alignment vertical="center"/>
      <protection/>
    </xf>
    <xf numFmtId="0" fontId="0" fillId="0" borderId="7" xfId="0" applyFont="1" applyFill="1" applyBorder="1" applyAlignment="1">
      <alignment vertical="center"/>
    </xf>
    <xf numFmtId="0" fontId="0" fillId="0" borderId="7" xfId="69" applyFont="1" applyFill="1" applyBorder="1" applyAlignment="1">
      <alignment horizontal="center" vertical="center"/>
      <protection/>
    </xf>
    <xf numFmtId="14" fontId="0" fillId="0" borderId="7" xfId="69" applyNumberFormat="1" applyFont="1" applyFill="1" applyBorder="1" applyAlignment="1">
      <alignment horizontal="center" vertical="center"/>
      <protection/>
    </xf>
    <xf numFmtId="0" fontId="0" fillId="0" borderId="7" xfId="69" applyFont="1" applyFill="1" applyBorder="1" applyAlignment="1">
      <alignment vertical="center"/>
      <protection/>
    </xf>
    <xf numFmtId="40" fontId="0" fillId="0" borderId="7" xfId="69" applyNumberFormat="1" applyFont="1" applyFill="1" applyBorder="1" applyAlignment="1">
      <alignment horizontal="center" vertical="center"/>
      <protection/>
    </xf>
    <xf numFmtId="181" fontId="0" fillId="0" borderId="7" xfId="69" applyNumberFormat="1" applyFont="1" applyFill="1" applyBorder="1" applyAlignment="1">
      <alignment horizontal="center" vertical="center"/>
      <protection/>
    </xf>
    <xf numFmtId="0" fontId="0" fillId="0" borderId="7" xfId="69" applyFont="1" applyFill="1" applyBorder="1" applyAlignment="1">
      <alignment horizontal="left" vertical="center"/>
      <protection/>
    </xf>
    <xf numFmtId="0" fontId="0" fillId="0" borderId="7" xfId="0" applyFont="1" applyFill="1" applyBorder="1" applyAlignment="1">
      <alignment horizontal="center" vertical="center"/>
    </xf>
    <xf numFmtId="40" fontId="0" fillId="0" borderId="7" xfId="0" applyNumberFormat="1" applyFont="1" applyFill="1" applyBorder="1" applyAlignment="1">
      <alignment horizontal="center" vertical="center"/>
    </xf>
    <xf numFmtId="0" fontId="0" fillId="0" borderId="7" xfId="0" applyFont="1" applyFill="1" applyBorder="1" applyAlignment="1">
      <alignment horizontal="left" vertical="center"/>
    </xf>
    <xf numFmtId="14" fontId="0" fillId="0" borderId="7" xfId="0" applyNumberFormat="1" applyFont="1" applyFill="1" applyBorder="1" applyAlignment="1">
      <alignment horizontal="center" vertical="center"/>
    </xf>
    <xf numFmtId="0" fontId="0" fillId="0" borderId="0" xfId="0" applyFont="1" applyFill="1" applyBorder="1" applyAlignment="1">
      <alignment vertical="center"/>
    </xf>
    <xf numFmtId="181" fontId="0" fillId="0" borderId="7"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left" vertical="center"/>
      <protection/>
    </xf>
    <xf numFmtId="0" fontId="0" fillId="0" borderId="0" xfId="0" applyFont="1" applyFill="1" applyBorder="1" applyAlignment="1">
      <alignment horizontal="center" vertical="center"/>
    </xf>
    <xf numFmtId="14" fontId="0" fillId="0" borderId="7" xfId="73" applyNumberFormat="1" applyFont="1" applyFill="1" applyBorder="1" applyAlignment="1">
      <alignment horizontal="center" vertical="center"/>
      <protection/>
    </xf>
    <xf numFmtId="2" fontId="0" fillId="0" borderId="7" xfId="73" applyNumberFormat="1" applyFont="1" applyFill="1" applyBorder="1" applyAlignment="1">
      <alignment horizontal="center" vertical="center"/>
      <protection/>
    </xf>
    <xf numFmtId="0" fontId="0" fillId="0" borderId="7" xfId="73" applyFont="1" applyFill="1" applyBorder="1" applyAlignment="1">
      <alignment horizontal="left" vertical="center"/>
      <protection/>
    </xf>
    <xf numFmtId="14" fontId="0" fillId="0" borderId="7" xfId="0" applyNumberFormat="1" applyFont="1" applyFill="1" applyBorder="1" applyAlignment="1">
      <alignment horizontal="left" vertical="center"/>
    </xf>
    <xf numFmtId="0" fontId="0" fillId="0" borderId="7" xfId="71" applyFont="1" applyFill="1" applyBorder="1" applyAlignment="1">
      <alignment horizontal="center" vertical="center"/>
      <protection/>
    </xf>
    <xf numFmtId="14" fontId="0" fillId="0" borderId="7" xfId="71" applyNumberFormat="1" applyFont="1" applyFill="1" applyBorder="1" applyAlignment="1">
      <alignment horizontal="center" vertical="center"/>
      <protection/>
    </xf>
    <xf numFmtId="0" fontId="0" fillId="0" borderId="7" xfId="71" applyFont="1" applyFill="1" applyBorder="1" applyAlignment="1">
      <alignment vertical="center"/>
      <protection/>
    </xf>
    <xf numFmtId="2" fontId="0" fillId="0" borderId="7" xfId="71" applyNumberFormat="1" applyFont="1" applyFill="1" applyBorder="1" applyAlignment="1">
      <alignment horizontal="center" vertical="center"/>
      <protection/>
    </xf>
    <xf numFmtId="0" fontId="0" fillId="0" borderId="7" xfId="71" applyFont="1" applyFill="1" applyBorder="1" applyAlignment="1">
      <alignment horizontal="left" vertical="center"/>
      <protection/>
    </xf>
    <xf numFmtId="0" fontId="0" fillId="0" borderId="0" xfId="60" applyFont="1" applyFill="1" applyBorder="1" applyAlignment="1">
      <alignment horizontal="center" vertical="center"/>
      <protection/>
    </xf>
    <xf numFmtId="0" fontId="0" fillId="0" borderId="0" xfId="73" applyFont="1" applyFill="1" applyBorder="1" applyAlignment="1">
      <alignment horizontal="center" vertical="center"/>
      <protection/>
    </xf>
    <xf numFmtId="0" fontId="0" fillId="0" borderId="7" xfId="0" applyFont="1" applyBorder="1" applyAlignment="1">
      <alignment horizontal="left" vertical="center"/>
    </xf>
    <xf numFmtId="0" fontId="0" fillId="0" borderId="7" xfId="0" applyFont="1" applyBorder="1" applyAlignment="1">
      <alignment vertical="center"/>
    </xf>
    <xf numFmtId="0" fontId="0" fillId="0" borderId="7" xfId="68" applyFont="1" applyFill="1" applyBorder="1" applyAlignment="1">
      <alignment horizontal="center" vertical="center"/>
      <protection/>
    </xf>
    <xf numFmtId="181" fontId="0" fillId="0" borderId="7" xfId="68" applyNumberFormat="1" applyFont="1" applyFill="1" applyBorder="1" applyAlignment="1">
      <alignment horizontal="center" vertical="center"/>
      <protection/>
    </xf>
    <xf numFmtId="0" fontId="0" fillId="0" borderId="7" xfId="68" applyFont="1" applyFill="1" applyBorder="1" applyAlignment="1">
      <alignment horizontal="left" vertical="center"/>
      <protection/>
    </xf>
    <xf numFmtId="181" fontId="0" fillId="0" borderId="0" xfId="0" applyNumberFormat="1" applyFont="1" applyFill="1" applyBorder="1" applyAlignment="1">
      <alignment horizontal="center" vertical="center"/>
    </xf>
    <xf numFmtId="181" fontId="0" fillId="0" borderId="0" xfId="60" applyNumberFormat="1" applyFont="1" applyFill="1" applyBorder="1" applyAlignment="1">
      <alignment horizontal="center" vertical="center"/>
      <protection/>
    </xf>
    <xf numFmtId="181" fontId="0" fillId="0" borderId="0" xfId="0" applyNumberFormat="1" applyFont="1" applyBorder="1" applyAlignment="1">
      <alignment horizontal="center" vertical="center"/>
    </xf>
    <xf numFmtId="0" fontId="0" fillId="0" borderId="7" xfId="70" applyFont="1" applyFill="1" applyBorder="1" applyAlignment="1">
      <alignment horizontal="center" vertical="center"/>
      <protection/>
    </xf>
    <xf numFmtId="14" fontId="0" fillId="0" borderId="7" xfId="70" applyNumberFormat="1" applyFont="1" applyFill="1" applyBorder="1" applyAlignment="1">
      <alignment horizontal="center" vertical="center"/>
      <protection/>
    </xf>
    <xf numFmtId="0" fontId="0" fillId="0" borderId="7" xfId="70" applyFont="1" applyFill="1" applyBorder="1" applyAlignment="1">
      <alignment vertical="center"/>
      <protection/>
    </xf>
    <xf numFmtId="40" fontId="0" fillId="0" borderId="7" xfId="70" applyNumberFormat="1" applyFont="1" applyFill="1" applyBorder="1" applyAlignment="1">
      <alignment horizontal="center" vertical="center"/>
      <protection/>
    </xf>
    <xf numFmtId="181" fontId="0" fillId="0" borderId="0" xfId="70" applyNumberFormat="1" applyFont="1" applyFill="1" applyBorder="1" applyAlignment="1">
      <alignment horizontal="center" vertical="center"/>
      <protection/>
    </xf>
    <xf numFmtId="0" fontId="0" fillId="0" borderId="7" xfId="70" applyFont="1" applyFill="1" applyBorder="1" applyAlignment="1">
      <alignment horizontal="left" vertical="center"/>
      <protection/>
    </xf>
    <xf numFmtId="181" fontId="0" fillId="0" borderId="7" xfId="70" applyNumberFormat="1" applyFont="1" applyFill="1" applyBorder="1" applyAlignment="1">
      <alignment horizontal="center" vertical="center"/>
      <protection/>
    </xf>
    <xf numFmtId="181" fontId="0" fillId="0" borderId="7" xfId="71" applyNumberFormat="1" applyFont="1" applyFill="1" applyBorder="1" applyAlignment="1">
      <alignment horizontal="center" vertical="center"/>
      <protection/>
    </xf>
    <xf numFmtId="0" fontId="0" fillId="0" borderId="0" xfId="60" applyFont="1" applyFill="1" applyBorder="1" applyAlignment="1">
      <alignment vertical="center"/>
      <protection/>
    </xf>
    <xf numFmtId="0" fontId="0" fillId="0" borderId="0" xfId="70" applyFont="1" applyFill="1" applyBorder="1" applyAlignment="1">
      <alignment vertical="center"/>
      <protection/>
    </xf>
    <xf numFmtId="2" fontId="0" fillId="0" borderId="7" xfId="70" applyNumberFormat="1"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0" xfId="68" applyFont="1" applyFill="1" applyBorder="1" applyAlignment="1">
      <alignment horizontal="center" vertical="center"/>
      <protection/>
    </xf>
    <xf numFmtId="0" fontId="0" fillId="0" borderId="0" xfId="68" applyFont="1" applyFill="1" applyBorder="1" applyAlignment="1">
      <alignment horizontal="left" vertical="center"/>
      <protection/>
    </xf>
    <xf numFmtId="2" fontId="0" fillId="0" borderId="0" xfId="60" applyNumberFormat="1" applyFont="1" applyFill="1" applyBorder="1" applyAlignment="1">
      <alignment horizontal="center" vertical="center"/>
      <protection/>
    </xf>
    <xf numFmtId="0" fontId="0" fillId="19" borderId="7" xfId="60" applyFont="1" applyFill="1" applyBorder="1" applyAlignment="1">
      <alignment vertical="center"/>
      <protection/>
    </xf>
    <xf numFmtId="0" fontId="0" fillId="0" borderId="0" xfId="71" applyFont="1" applyFill="1" applyBorder="1" applyAlignment="1">
      <alignment horizontal="center" vertical="center"/>
      <protection/>
    </xf>
    <xf numFmtId="40" fontId="0"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0" fillId="0" borderId="0" xfId="0" applyFill="1" applyBorder="1" applyAlignment="1">
      <alignment horizontal="left"/>
    </xf>
    <xf numFmtId="2" fontId="0" fillId="0" borderId="0" xfId="0" applyNumberFormat="1" applyFont="1" applyAlignment="1">
      <alignment/>
    </xf>
    <xf numFmtId="0" fontId="0" fillId="0" borderId="0" xfId="0" applyFont="1" applyAlignment="1">
      <alignment horizontal="center" vertical="center"/>
    </xf>
    <xf numFmtId="14" fontId="0" fillId="0" borderId="7" xfId="0" applyNumberFormat="1" applyFont="1" applyBorder="1" applyAlignment="1">
      <alignment horizontal="center" vertical="center"/>
    </xf>
    <xf numFmtId="40" fontId="0" fillId="0" borderId="7" xfId="0" applyNumberFormat="1" applyFont="1" applyBorder="1" applyAlignment="1">
      <alignment horizontal="center" vertical="center"/>
    </xf>
    <xf numFmtId="181" fontId="0" fillId="0" borderId="7" xfId="0" applyNumberFormat="1" applyFont="1" applyBorder="1" applyAlignment="1">
      <alignment horizontal="center" vertical="center"/>
    </xf>
    <xf numFmtId="40" fontId="0" fillId="0" borderId="0" xfId="0" applyNumberFormat="1" applyFont="1" applyAlignment="1">
      <alignment horizontal="center" vertical="center"/>
    </xf>
    <xf numFmtId="40" fontId="0" fillId="0" borderId="0" xfId="0" applyNumberFormat="1" applyFont="1" applyAlignment="1">
      <alignment/>
    </xf>
    <xf numFmtId="181" fontId="0" fillId="0" borderId="0" xfId="0" applyNumberFormat="1" applyFont="1" applyAlignment="1">
      <alignment/>
    </xf>
    <xf numFmtId="181" fontId="8" fillId="0" borderId="15" xfId="0" applyNumberFormat="1" applyFont="1" applyBorder="1" applyAlignment="1">
      <alignment horizontal="center"/>
    </xf>
    <xf numFmtId="181" fontId="8" fillId="0" borderId="16" xfId="0" applyNumberFormat="1" applyFont="1" applyBorder="1" applyAlignment="1">
      <alignment horizontal="center"/>
    </xf>
    <xf numFmtId="0" fontId="12" fillId="0" borderId="0" xfId="0" applyFont="1" applyAlignment="1">
      <alignment/>
    </xf>
    <xf numFmtId="0" fontId="0" fillId="0" borderId="0" xfId="0" applyFill="1" applyBorder="1" applyAlignment="1">
      <alignment/>
    </xf>
    <xf numFmtId="181" fontId="8" fillId="0" borderId="0" xfId="0" applyNumberFormat="1" applyFont="1" applyFill="1" applyBorder="1" applyAlignment="1">
      <alignment horizontal="center"/>
    </xf>
    <xf numFmtId="9" fontId="0" fillId="0" borderId="0" xfId="0" applyNumberFormat="1" applyFont="1" applyFill="1" applyBorder="1" applyAlignment="1">
      <alignment horizontal="center" wrapText="1"/>
    </xf>
    <xf numFmtId="181" fontId="1" fillId="0" borderId="0" xfId="61" applyNumberFormat="1" applyFont="1" applyFill="1" applyBorder="1" applyAlignment="1">
      <alignment horizontal="left" wrapText="1"/>
      <protection/>
    </xf>
    <xf numFmtId="181" fontId="0" fillId="0" borderId="0" xfId="0" applyNumberFormat="1" applyFont="1" applyFill="1" applyBorder="1" applyAlignment="1">
      <alignment horizontal="center"/>
    </xf>
    <xf numFmtId="9" fontId="0" fillId="0" borderId="0" xfId="0" applyNumberFormat="1" applyFill="1" applyBorder="1" applyAlignment="1">
      <alignment horizontal="center"/>
    </xf>
    <xf numFmtId="181" fontId="10" fillId="0" borderId="0" xfId="61" applyNumberFormat="1" applyFont="1" applyFill="1" applyBorder="1" applyAlignment="1">
      <alignment horizontal="right" wrapText="1"/>
      <protection/>
    </xf>
    <xf numFmtId="0" fontId="10" fillId="0" borderId="0" xfId="57" applyFont="1" applyFill="1" applyBorder="1" applyAlignment="1">
      <alignment horizontal="center" vertical="center" wrapText="1"/>
      <protection/>
    </xf>
    <xf numFmtId="0" fontId="10" fillId="0" borderId="0" xfId="57" applyFont="1" applyFill="1" applyBorder="1" applyAlignment="1">
      <alignment horizontal="left" vertical="center" wrapText="1"/>
      <protection/>
    </xf>
    <xf numFmtId="189" fontId="0" fillId="0" borderId="0" xfId="0" applyNumberFormat="1" applyFill="1" applyBorder="1" applyAlignment="1">
      <alignment horizontal="center" vertical="center"/>
    </xf>
    <xf numFmtId="0" fontId="0" fillId="0" borderId="0" xfId="0" applyFill="1" applyBorder="1" applyAlignment="1">
      <alignment vertical="center"/>
    </xf>
    <xf numFmtId="181" fontId="10" fillId="0" borderId="0" xfId="61" applyNumberFormat="1" applyFont="1" applyFill="1" applyBorder="1" applyAlignment="1">
      <alignment horizontal="center" vertical="center" wrapText="1"/>
      <protection/>
    </xf>
    <xf numFmtId="0" fontId="1" fillId="0" borderId="0" xfId="59" applyFont="1" applyFill="1" applyBorder="1" applyAlignment="1">
      <alignment horizontal="center" vertical="center"/>
      <protection/>
    </xf>
    <xf numFmtId="0" fontId="1" fillId="0" borderId="0" xfId="59" applyFont="1" applyFill="1" applyBorder="1" applyAlignment="1">
      <alignment vertical="center"/>
      <protection/>
    </xf>
    <xf numFmtId="181" fontId="1"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3" fillId="0" borderId="0" xfId="57" applyFont="1" applyFill="1" applyBorder="1" applyAlignment="1">
      <alignment horizontal="center" vertical="center"/>
      <protection/>
    </xf>
    <xf numFmtId="0" fontId="10" fillId="0" borderId="0" xfId="57" applyFont="1" applyFill="1" applyBorder="1" applyAlignment="1">
      <alignment horizontal="left" vertical="center"/>
      <protection/>
    </xf>
    <xf numFmtId="189" fontId="0" fillId="0" borderId="0" xfId="0" applyNumberFormat="1" applyFont="1" applyFill="1" applyBorder="1" applyAlignment="1">
      <alignment horizontal="center" vertical="center"/>
    </xf>
    <xf numFmtId="0" fontId="3" fillId="0" borderId="0" xfId="57" applyFont="1" applyFill="1" applyBorder="1" applyAlignment="1">
      <alignment vertical="center"/>
      <protection/>
    </xf>
    <xf numFmtId="0" fontId="8" fillId="0" borderId="0" xfId="0" applyFont="1" applyFill="1" applyBorder="1" applyAlignment="1">
      <alignment vertical="center"/>
    </xf>
    <xf numFmtId="0" fontId="10" fillId="0" borderId="0" xfId="57" applyFont="1" applyFill="1" applyBorder="1" applyAlignment="1">
      <alignment vertical="center"/>
      <protection/>
    </xf>
    <xf numFmtId="181" fontId="8" fillId="0" borderId="0" xfId="0" applyNumberFormat="1" applyFont="1" applyFill="1" applyBorder="1" applyAlignment="1">
      <alignment horizontal="center" vertical="center"/>
    </xf>
    <xf numFmtId="189" fontId="8" fillId="0" borderId="0" xfId="0" applyNumberFormat="1" applyFont="1" applyFill="1" applyBorder="1" applyAlignment="1">
      <alignment horizontal="center" vertical="center"/>
    </xf>
    <xf numFmtId="181" fontId="0" fillId="0" borderId="0" xfId="0" applyNumberFormat="1" applyFont="1" applyBorder="1" applyAlignment="1">
      <alignment horizontal="center" vertical="center"/>
    </xf>
    <xf numFmtId="181" fontId="11" fillId="0" borderId="0" xfId="61" applyNumberFormat="1" applyFont="1" applyFill="1" applyBorder="1" applyAlignment="1">
      <alignment horizontal="center" vertical="center" wrapText="1"/>
      <protection/>
    </xf>
    <xf numFmtId="0" fontId="0" fillId="0" borderId="0" xfId="0" applyAlignment="1">
      <alignment vertical="center"/>
    </xf>
    <xf numFmtId="0" fontId="15" fillId="0" borderId="0" xfId="0" applyFont="1" applyAlignment="1">
      <alignment vertical="center"/>
    </xf>
    <xf numFmtId="0" fontId="15" fillId="0" borderId="0" xfId="0" applyFont="1" applyFill="1" applyAlignment="1">
      <alignment vertical="center"/>
    </xf>
    <xf numFmtId="0" fontId="1" fillId="17" borderId="17" xfId="61" applyFont="1" applyFill="1" applyBorder="1" applyAlignment="1">
      <alignment horizontal="center" vertical="center"/>
      <protection/>
    </xf>
    <xf numFmtId="0" fontId="14" fillId="0" borderId="17" xfId="61" applyFont="1" applyFill="1" applyBorder="1" applyAlignment="1">
      <alignment vertical="center" wrapText="1"/>
      <protection/>
    </xf>
    <xf numFmtId="0" fontId="15" fillId="0" borderId="17" xfId="0" applyFont="1" applyBorder="1" applyAlignment="1">
      <alignment vertical="center" wrapText="1"/>
    </xf>
    <xf numFmtId="0" fontId="15" fillId="0" borderId="17" xfId="0" applyFont="1" applyFill="1" applyBorder="1" applyAlignment="1">
      <alignment vertical="center" wrapText="1"/>
    </xf>
    <xf numFmtId="0" fontId="0" fillId="0" borderId="0" xfId="69" applyFont="1" applyFill="1" applyBorder="1" applyAlignment="1">
      <alignment horizontal="center" vertical="center"/>
      <protection/>
    </xf>
    <xf numFmtId="2" fontId="0" fillId="0" borderId="0" xfId="73" applyNumberFormat="1" applyFont="1" applyFill="1" applyBorder="1" applyAlignment="1">
      <alignment horizontal="center" vertical="center"/>
      <protection/>
    </xf>
    <xf numFmtId="2" fontId="0" fillId="0" borderId="0" xfId="71" applyNumberFormat="1" applyFont="1" applyFill="1" applyBorder="1" applyAlignment="1">
      <alignment horizontal="center" vertical="center"/>
      <protection/>
    </xf>
    <xf numFmtId="181" fontId="0" fillId="0" borderId="0" xfId="68" applyNumberFormat="1" applyFont="1" applyFill="1" applyBorder="1" applyAlignment="1">
      <alignment horizontal="center" vertical="center"/>
      <protection/>
    </xf>
    <xf numFmtId="181" fontId="0" fillId="0" borderId="0" xfId="69" applyNumberFormat="1" applyFont="1" applyFill="1" applyBorder="1" applyAlignment="1">
      <alignment horizontal="center" vertical="center"/>
      <protection/>
    </xf>
    <xf numFmtId="0" fontId="0" fillId="0" borderId="0" xfId="71" applyFont="1" applyFill="1" applyBorder="1" applyAlignment="1">
      <alignment horizontal="left" vertical="center"/>
      <protection/>
    </xf>
    <xf numFmtId="0" fontId="0" fillId="0" borderId="0" xfId="60" applyFont="1" applyFill="1" applyBorder="1" applyAlignment="1">
      <alignment horizontal="left" vertical="center"/>
      <protection/>
    </xf>
    <xf numFmtId="0" fontId="0" fillId="0" borderId="0" xfId="69" applyFont="1" applyFill="1" applyBorder="1" applyAlignment="1">
      <alignment horizontal="left" vertical="center"/>
      <protection/>
    </xf>
    <xf numFmtId="0" fontId="0" fillId="0" borderId="0" xfId="73" applyFont="1" applyFill="1" applyBorder="1" applyAlignment="1">
      <alignment horizontal="left" vertical="center"/>
      <protection/>
    </xf>
    <xf numFmtId="0" fontId="0" fillId="0" borderId="0" xfId="70" applyFont="1" applyFill="1" applyBorder="1" applyAlignment="1">
      <alignment horizontal="left" vertical="center"/>
      <protection/>
    </xf>
    <xf numFmtId="0" fontId="0" fillId="0" borderId="0" xfId="0" applyFont="1" applyBorder="1" applyAlignment="1">
      <alignment horizontal="left" vertical="center"/>
    </xf>
    <xf numFmtId="0" fontId="0" fillId="0" borderId="0" xfId="69" applyFont="1" applyFill="1" applyBorder="1" applyAlignment="1">
      <alignment vertical="center"/>
      <protection/>
    </xf>
    <xf numFmtId="0" fontId="0" fillId="0" borderId="0" xfId="68" applyFont="1" applyFill="1" applyBorder="1" applyAlignment="1">
      <alignment vertical="center"/>
      <protection/>
    </xf>
    <xf numFmtId="0" fontId="0" fillId="0" borderId="0" xfId="58" applyFont="1" applyFill="1" applyBorder="1" applyAlignment="1">
      <alignment/>
      <protection/>
    </xf>
    <xf numFmtId="4" fontId="0" fillId="0" borderId="0" xfId="58" applyNumberFormat="1" applyFont="1" applyFill="1" applyBorder="1" applyAlignment="1">
      <alignment/>
      <protection/>
    </xf>
    <xf numFmtId="14" fontId="15" fillId="0" borderId="0" xfId="0" applyNumberFormat="1" applyFont="1" applyFill="1" applyAlignment="1">
      <alignment horizontal="center" vertical="center"/>
    </xf>
    <xf numFmtId="40" fontId="15" fillId="0" borderId="0" xfId="0" applyNumberFormat="1" applyFont="1" applyFill="1" applyAlignment="1">
      <alignment horizontal="center" vertical="center"/>
    </xf>
    <xf numFmtId="181" fontId="15" fillId="0" borderId="0" xfId="0" applyNumberFormat="1" applyFont="1" applyFill="1" applyAlignment="1">
      <alignment horizontal="center" vertical="center"/>
    </xf>
    <xf numFmtId="8" fontId="15" fillId="0" borderId="0" xfId="0" applyNumberFormat="1" applyFont="1" applyFill="1" applyAlignment="1">
      <alignment horizontal="center" vertical="center"/>
    </xf>
    <xf numFmtId="40" fontId="12" fillId="0" borderId="0" xfId="0" applyNumberFormat="1" applyFont="1" applyFill="1" applyAlignment="1">
      <alignment horizontal="center" vertical="center"/>
    </xf>
    <xf numFmtId="181" fontId="12" fillId="0" borderId="0" xfId="0" applyNumberFormat="1" applyFont="1" applyFill="1" applyAlignment="1">
      <alignment horizontal="center" vertical="center"/>
    </xf>
    <xf numFmtId="10" fontId="0" fillId="0" borderId="0" xfId="0" applyNumberFormat="1" applyFont="1" applyFill="1" applyAlignment="1">
      <alignment horizontal="center" vertical="center"/>
    </xf>
    <xf numFmtId="0" fontId="0" fillId="17" borderId="10" xfId="58" applyFont="1" applyFill="1" applyBorder="1" applyAlignment="1">
      <alignment horizontal="center" vertical="center" wrapText="1"/>
      <protection/>
    </xf>
    <xf numFmtId="4" fontId="0" fillId="17" borderId="10" xfId="58" applyNumberFormat="1" applyFont="1" applyFill="1" applyBorder="1" applyAlignment="1">
      <alignment horizontal="center" vertical="center" wrapText="1"/>
      <protection/>
    </xf>
    <xf numFmtId="181" fontId="0" fillId="17" borderId="10" xfId="58" applyNumberFormat="1" applyFont="1" applyFill="1" applyBorder="1" applyAlignment="1">
      <alignment horizontal="center" vertical="center" wrapText="1"/>
      <protection/>
    </xf>
    <xf numFmtId="0" fontId="8" fillId="17" borderId="10" xfId="58" applyFont="1" applyFill="1" applyBorder="1" applyAlignment="1">
      <alignment horizontal="left" vertical="center" wrapText="1"/>
      <protection/>
    </xf>
    <xf numFmtId="0" fontId="0" fillId="0" borderId="7" xfId="58" applyFont="1" applyFill="1" applyBorder="1" applyAlignment="1">
      <alignment horizontal="center" vertical="center"/>
      <protection/>
    </xf>
    <xf numFmtId="14" fontId="0" fillId="0" borderId="7" xfId="58" applyNumberFormat="1" applyFont="1" applyFill="1" applyBorder="1" applyAlignment="1">
      <alignment horizontal="right" vertical="center"/>
      <protection/>
    </xf>
    <xf numFmtId="0" fontId="0" fillId="0" borderId="7" xfId="58" applyFont="1" applyFill="1" applyBorder="1" applyAlignment="1">
      <alignment vertical="center"/>
      <protection/>
    </xf>
    <xf numFmtId="4" fontId="0" fillId="0" borderId="7" xfId="58" applyNumberFormat="1" applyFont="1" applyFill="1" applyBorder="1" applyAlignment="1">
      <alignment horizontal="center" vertical="center"/>
      <protection/>
    </xf>
    <xf numFmtId="181" fontId="0" fillId="0" borderId="7" xfId="58" applyNumberFormat="1" applyFont="1" applyFill="1" applyBorder="1" applyAlignment="1">
      <alignment horizontal="center" vertical="center"/>
      <protection/>
    </xf>
    <xf numFmtId="0" fontId="0" fillId="0" borderId="0" xfId="0" applyFont="1" applyFill="1" applyAlignment="1">
      <alignment vertical="center"/>
    </xf>
    <xf numFmtId="0" fontId="0" fillId="0" borderId="7" xfId="0" applyFont="1" applyFill="1" applyBorder="1" applyAlignment="1">
      <alignment horizontal="center" vertical="center"/>
    </xf>
    <xf numFmtId="14" fontId="0" fillId="0" borderId="7" xfId="0" applyNumberFormat="1" applyFont="1" applyFill="1" applyBorder="1" applyAlignment="1">
      <alignment vertical="center"/>
    </xf>
    <xf numFmtId="4" fontId="0" fillId="0" borderId="7" xfId="0" applyNumberFormat="1" applyFont="1" applyFill="1" applyBorder="1" applyAlignment="1">
      <alignment horizontal="center" vertical="center"/>
    </xf>
    <xf numFmtId="181" fontId="0" fillId="0" borderId="7" xfId="0" applyNumberFormat="1" applyFont="1" applyFill="1" applyBorder="1" applyAlignment="1">
      <alignment horizontal="center" vertical="center"/>
    </xf>
    <xf numFmtId="0" fontId="0" fillId="0" borderId="7" xfId="0" applyFont="1" applyFill="1" applyBorder="1" applyAlignment="1">
      <alignment vertical="center"/>
    </xf>
    <xf numFmtId="0" fontId="8" fillId="0" borderId="7" xfId="58" applyFont="1" applyFill="1" applyBorder="1" applyAlignment="1">
      <alignment horizontal="right" vertical="center"/>
      <protection/>
    </xf>
    <xf numFmtId="181" fontId="8" fillId="0" borderId="7" xfId="0" applyNumberFormat="1" applyFont="1" applyFill="1" applyBorder="1" applyAlignment="1">
      <alignment horizontal="center" vertical="center"/>
    </xf>
    <xf numFmtId="0" fontId="0" fillId="0" borderId="0" xfId="0" applyFont="1" applyFill="1" applyBorder="1" applyAlignment="1">
      <alignment vertical="center"/>
    </xf>
    <xf numFmtId="181" fontId="8" fillId="0" borderId="7" xfId="58" applyNumberFormat="1" applyFont="1" applyFill="1" applyBorder="1" applyAlignment="1">
      <alignment horizontal="center" vertical="center"/>
      <protection/>
    </xf>
    <xf numFmtId="0" fontId="8" fillId="17" borderId="10" xfId="58" applyFont="1" applyFill="1" applyBorder="1" applyAlignment="1">
      <alignment horizontal="center" vertical="center" wrapText="1"/>
      <protection/>
    </xf>
    <xf numFmtId="0" fontId="8" fillId="0" borderId="7" xfId="58" applyFont="1" applyFill="1" applyBorder="1" applyAlignment="1">
      <alignment vertical="center"/>
      <protection/>
    </xf>
    <xf numFmtId="0" fontId="8" fillId="0" borderId="7" xfId="0" applyFont="1" applyFill="1" applyBorder="1" applyAlignment="1">
      <alignment vertical="center"/>
    </xf>
    <xf numFmtId="0" fontId="8" fillId="0" borderId="0" xfId="0" applyFont="1" applyFill="1" applyAlignment="1">
      <alignment vertical="center"/>
    </xf>
    <xf numFmtId="0" fontId="8" fillId="0" borderId="0" xfId="0" applyFont="1" applyAlignment="1">
      <alignment horizontal="center"/>
    </xf>
    <xf numFmtId="0" fontId="8" fillId="0" borderId="18" xfId="0" applyFont="1" applyBorder="1" applyAlignment="1">
      <alignment horizontal="center"/>
    </xf>
    <xf numFmtId="181" fontId="8" fillId="0" borderId="0" xfId="0" applyNumberFormat="1" applyFont="1" applyFill="1" applyBorder="1" applyAlignment="1">
      <alignment vertical="center"/>
    </xf>
    <xf numFmtId="181" fontId="0" fillId="0" borderId="18" xfId="0" applyNumberFormat="1" applyBorder="1" applyAlignment="1">
      <alignment horizontal="center"/>
    </xf>
    <xf numFmtId="0" fontId="10" fillId="0" borderId="0" xfId="57" applyFont="1" applyFill="1" applyBorder="1" applyAlignment="1">
      <alignment horizontal="left" vertical="center"/>
      <protection/>
    </xf>
    <xf numFmtId="0" fontId="13" fillId="0" borderId="0" xfId="57" applyFont="1" applyFill="1" applyBorder="1" applyAlignment="1">
      <alignment horizontal="left" vertical="center"/>
      <protection/>
    </xf>
    <xf numFmtId="4" fontId="0" fillId="0" borderId="0" xfId="0" applyNumberFormat="1" applyFont="1" applyFill="1" applyAlignment="1">
      <alignment/>
    </xf>
    <xf numFmtId="0" fontId="0" fillId="19" borderId="7" xfId="58" applyFont="1" applyFill="1" applyBorder="1" applyAlignment="1">
      <alignment horizontal="center" vertical="center"/>
      <protection/>
    </xf>
    <xf numFmtId="14" fontId="0" fillId="19" borderId="7" xfId="58" applyNumberFormat="1" applyFont="1" applyFill="1" applyBorder="1" applyAlignment="1">
      <alignment horizontal="right" vertical="center"/>
      <protection/>
    </xf>
    <xf numFmtId="0" fontId="0" fillId="19" borderId="7" xfId="58" applyFont="1" applyFill="1" applyBorder="1" applyAlignment="1">
      <alignment vertical="center"/>
      <protection/>
    </xf>
    <xf numFmtId="4" fontId="0" fillId="19" borderId="7" xfId="58" applyNumberFormat="1" applyFont="1" applyFill="1" applyBorder="1" applyAlignment="1">
      <alignment horizontal="center" vertical="center"/>
      <protection/>
    </xf>
    <xf numFmtId="181" fontId="0" fillId="19" borderId="7" xfId="58" applyNumberFormat="1" applyFont="1" applyFill="1" applyBorder="1" applyAlignment="1">
      <alignment horizontal="center" vertical="center"/>
      <protection/>
    </xf>
    <xf numFmtId="0" fontId="8" fillId="19" borderId="7" xfId="58" applyFont="1" applyFill="1" applyBorder="1" applyAlignment="1">
      <alignment vertical="center"/>
      <protection/>
    </xf>
    <xf numFmtId="0" fontId="0" fillId="19" borderId="0" xfId="0" applyFont="1" applyFill="1" applyAlignment="1">
      <alignment vertical="center"/>
    </xf>
    <xf numFmtId="0" fontId="0" fillId="19" borderId="0" xfId="59" applyFont="1" applyFill="1" applyBorder="1" applyAlignment="1">
      <alignment vertical="center"/>
      <protection/>
    </xf>
    <xf numFmtId="0" fontId="0" fillId="19" borderId="7" xfId="0" applyFont="1" applyFill="1" applyBorder="1" applyAlignment="1">
      <alignment horizontal="center" vertical="center"/>
    </xf>
    <xf numFmtId="14" fontId="0" fillId="19" borderId="7" xfId="0" applyNumberFormat="1" applyFont="1" applyFill="1" applyBorder="1" applyAlignment="1">
      <alignment vertical="center"/>
    </xf>
    <xf numFmtId="4" fontId="0" fillId="19" borderId="7" xfId="0" applyNumberFormat="1" applyFont="1" applyFill="1" applyBorder="1" applyAlignment="1">
      <alignment horizontal="center" vertical="center"/>
    </xf>
    <xf numFmtId="181" fontId="0" fillId="19" borderId="7" xfId="0" applyNumberFormat="1" applyFont="1" applyFill="1" applyBorder="1" applyAlignment="1">
      <alignment horizontal="center" vertical="center"/>
    </xf>
    <xf numFmtId="0" fontId="8" fillId="19" borderId="7" xfId="0" applyFont="1" applyFill="1" applyBorder="1" applyAlignment="1">
      <alignment vertical="center"/>
    </xf>
    <xf numFmtId="0" fontId="0" fillId="19" borderId="7" xfId="0" applyFont="1" applyFill="1" applyBorder="1" applyAlignment="1">
      <alignment vertical="center"/>
    </xf>
    <xf numFmtId="0" fontId="8" fillId="19" borderId="7" xfId="58" applyFont="1" applyFill="1" applyBorder="1" applyAlignment="1">
      <alignment horizontal="right" vertical="center"/>
      <protection/>
    </xf>
    <xf numFmtId="181" fontId="8" fillId="19" borderId="7" xfId="0" applyNumberFormat="1" applyFont="1" applyFill="1" applyBorder="1" applyAlignment="1">
      <alignment horizontal="center" vertical="center"/>
    </xf>
    <xf numFmtId="0" fontId="0" fillId="19" borderId="0" xfId="0" applyFont="1" applyFill="1" applyBorder="1" applyAlignment="1">
      <alignment vertical="center"/>
    </xf>
    <xf numFmtId="181" fontId="8" fillId="0" borderId="0" xfId="0" applyNumberFormat="1" applyFont="1" applyFill="1" applyAlignment="1">
      <alignment vertical="center"/>
    </xf>
    <xf numFmtId="181" fontId="0" fillId="19" borderId="0" xfId="0" applyNumberFormat="1" applyFont="1" applyFill="1" applyAlignment="1">
      <alignment vertical="center"/>
    </xf>
    <xf numFmtId="181" fontId="0" fillId="0" borderId="0" xfId="0" applyNumberFormat="1" applyFill="1" applyBorder="1" applyAlignment="1">
      <alignment vertical="center"/>
    </xf>
    <xf numFmtId="181" fontId="0" fillId="0" borderId="0" xfId="0" applyNumberFormat="1" applyFill="1" applyBorder="1" applyAlignment="1">
      <alignment vertical="center"/>
    </xf>
    <xf numFmtId="0" fontId="35" fillId="0" borderId="0" xfId="0" applyFont="1" applyAlignment="1">
      <alignment horizontal="left" vertical="center" wrapText="1"/>
    </xf>
    <xf numFmtId="0" fontId="0" fillId="0" borderId="0" xfId="0" applyFont="1" applyFill="1" applyAlignment="1">
      <alignment vertical="center"/>
    </xf>
    <xf numFmtId="0" fontId="0" fillId="17" borderId="10" xfId="58" applyFont="1" applyFill="1" applyBorder="1" applyAlignment="1">
      <alignment horizontal="center" vertical="center" wrapText="1"/>
      <protection/>
    </xf>
    <xf numFmtId="0" fontId="0" fillId="0" borderId="0" xfId="0" applyFont="1" applyAlignment="1">
      <alignment vertical="center" wrapText="1"/>
    </xf>
    <xf numFmtId="0" fontId="0" fillId="0" borderId="7" xfId="58" applyFont="1" applyFill="1" applyBorder="1" applyAlignment="1">
      <alignment vertical="center" wrapText="1"/>
      <protection/>
    </xf>
    <xf numFmtId="0" fontId="0" fillId="0" borderId="0" xfId="0" applyFont="1" applyAlignment="1">
      <alignment vertical="center"/>
    </xf>
    <xf numFmtId="0" fontId="0" fillId="0" borderId="7" xfId="58" applyFont="1" applyFill="1" applyBorder="1" applyAlignment="1">
      <alignment horizontal="center" vertical="center"/>
      <protection/>
    </xf>
    <xf numFmtId="14" fontId="0" fillId="0" borderId="7" xfId="58" applyNumberFormat="1" applyFont="1" applyFill="1" applyBorder="1" applyAlignment="1">
      <alignment horizontal="right" vertical="center"/>
      <protection/>
    </xf>
    <xf numFmtId="0" fontId="0" fillId="0" borderId="7" xfId="58" applyFont="1" applyFill="1" applyBorder="1" applyAlignment="1">
      <alignment vertical="center"/>
      <protection/>
    </xf>
    <xf numFmtId="4" fontId="0" fillId="0" borderId="7" xfId="58" applyNumberFormat="1" applyFont="1" applyFill="1" applyBorder="1" applyAlignment="1">
      <alignment horizontal="center" vertical="center"/>
      <protection/>
    </xf>
    <xf numFmtId="181" fontId="0" fillId="0" borderId="7" xfId="58" applyNumberFormat="1" applyFont="1" applyFill="1" applyBorder="1" applyAlignment="1">
      <alignment horizontal="center" vertical="center"/>
      <protection/>
    </xf>
    <xf numFmtId="0" fontId="35" fillId="0" borderId="0" xfId="0" applyFont="1" applyAlignment="1">
      <alignment horizontal="left" vertical="center"/>
    </xf>
    <xf numFmtId="0" fontId="8" fillId="0" borderId="0" xfId="58" applyFont="1" applyFill="1" applyBorder="1" applyAlignment="1">
      <alignment horizontal="right" vertical="center"/>
      <protection/>
    </xf>
    <xf numFmtId="4" fontId="0" fillId="0" borderId="0" xfId="0" applyNumberFormat="1" applyFont="1" applyFill="1" applyBorder="1" applyAlignment="1">
      <alignment horizontal="center" vertical="center"/>
    </xf>
    <xf numFmtId="181" fontId="8" fillId="0" borderId="0" xfId="0" applyNumberFormat="1" applyFont="1" applyFill="1" applyAlignment="1">
      <alignment vertical="center"/>
    </xf>
    <xf numFmtId="0" fontId="8" fillId="0" borderId="0" xfId="0" applyFont="1" applyFill="1" applyAlignment="1">
      <alignment horizontal="right" vertical="center"/>
    </xf>
    <xf numFmtId="0" fontId="0" fillId="19" borderId="0" xfId="0" applyFont="1" applyFill="1" applyAlignment="1">
      <alignment horizontal="right" vertical="center"/>
    </xf>
    <xf numFmtId="0" fontId="8" fillId="19" borderId="0" xfId="0" applyFont="1" applyFill="1"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pense Accounts" xfId="57"/>
    <cellStyle name="Normal_Income" xfId="58"/>
    <cellStyle name="Normal_Income Type" xfId="59"/>
    <cellStyle name="Normal_Sheet1" xfId="60"/>
    <cellStyle name="Normal_Sheet3" xfId="61"/>
    <cellStyle name="Note" xfId="62"/>
    <cellStyle name="Output" xfId="63"/>
    <cellStyle name="Percent" xfId="64"/>
    <cellStyle name="Title" xfId="65"/>
    <cellStyle name="Total" xfId="66"/>
    <cellStyle name="Warning Text" xfId="67"/>
    <cellStyle name="常规_2009CO.-Nov" xfId="68"/>
    <cellStyle name="常规_2009CO.-Oct" xfId="69"/>
    <cellStyle name="常规_2009CO.-Sept" xfId="70"/>
    <cellStyle name="常规_2009CO.revise" xfId="71"/>
    <cellStyle name="常规_COP15 Expense Details" xfId="72"/>
    <cellStyle name="常规_revise 2009 ro"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pane ySplit="1" topLeftCell="BM2" activePane="bottomLeft" state="frozen"/>
      <selection pane="topLeft" activeCell="B1" sqref="B1"/>
      <selection pane="bottomLeft" activeCell="B1" sqref="B1"/>
    </sheetView>
  </sheetViews>
  <sheetFormatPr defaultColWidth="8.8515625" defaultRowHeight="28.5" customHeight="1"/>
  <cols>
    <col min="1" max="1" width="56.7109375" style="214" hidden="1" customWidth="1"/>
    <col min="2" max="2" width="7.8515625" style="214" customWidth="1"/>
    <col min="3" max="3" width="42.140625" style="214" customWidth="1"/>
    <col min="4" max="4" width="56.7109375" style="214" hidden="1" customWidth="1"/>
    <col min="5" max="5" width="11.140625" style="214" bestFit="1" customWidth="1"/>
    <col min="6" max="6" width="37.00390625" style="227" bestFit="1" customWidth="1"/>
    <col min="7" max="7" width="24.28125" style="214" bestFit="1" customWidth="1"/>
    <col min="8" max="8" width="12.7109375" style="214" customWidth="1"/>
    <col min="9" max="9" width="36.00390625" style="214" customWidth="1"/>
    <col min="10" max="10" width="15.28125" style="214" customWidth="1"/>
    <col min="11" max="11" width="115.7109375" style="214" customWidth="1"/>
    <col min="12" max="12" width="11.421875" style="214" customWidth="1"/>
    <col min="13" max="13" width="56.7109375" style="214" hidden="1" customWidth="1"/>
    <col min="14" max="16384" width="8.8515625" style="214" customWidth="1"/>
  </cols>
  <sheetData>
    <row r="1" spans="1:11" s="259" customFormat="1" ht="28.5" customHeight="1">
      <c r="A1" s="205" t="s">
        <v>659</v>
      </c>
      <c r="B1" s="205" t="s">
        <v>519</v>
      </c>
      <c r="C1" s="205" t="s">
        <v>520</v>
      </c>
      <c r="D1" s="206" t="s">
        <v>521</v>
      </c>
      <c r="E1" s="207" t="s">
        <v>522</v>
      </c>
      <c r="F1" s="224" t="s">
        <v>73</v>
      </c>
      <c r="G1" s="258" t="s">
        <v>74</v>
      </c>
      <c r="H1" s="258" t="s">
        <v>75</v>
      </c>
      <c r="I1" s="258" t="s">
        <v>457</v>
      </c>
      <c r="J1" s="258" t="s">
        <v>333</v>
      </c>
      <c r="K1" s="208" t="s">
        <v>1135</v>
      </c>
    </row>
    <row r="2" spans="1:13" s="241" customFormat="1" ht="28.5" customHeight="1">
      <c r="A2" s="235"/>
      <c r="B2" s="236">
        <v>39814</v>
      </c>
      <c r="C2" s="237" t="s">
        <v>11</v>
      </c>
      <c r="D2" s="238">
        <f>E2*6.8</f>
        <v>147465.89012211058</v>
      </c>
      <c r="E2" s="239">
        <f>'08 HC salary'!C19</f>
        <v>21686.160312075084</v>
      </c>
      <c r="F2" s="240" t="s">
        <v>12</v>
      </c>
      <c r="G2" s="237" t="s">
        <v>13</v>
      </c>
      <c r="H2" s="237" t="s">
        <v>532</v>
      </c>
      <c r="I2" s="237" t="s">
        <v>731</v>
      </c>
      <c r="J2" s="237" t="s">
        <v>14</v>
      </c>
      <c r="K2" s="237" t="s">
        <v>15</v>
      </c>
      <c r="M2" s="242" t="s">
        <v>16</v>
      </c>
    </row>
    <row r="3" spans="1:13" s="241" customFormat="1" ht="28.5" customHeight="1">
      <c r="A3" s="243"/>
      <c r="B3" s="244">
        <v>40178</v>
      </c>
      <c r="C3" s="237" t="s">
        <v>17</v>
      </c>
      <c r="D3" s="245">
        <f>'09 HC salary'!D102</f>
        <v>112019.95</v>
      </c>
      <c r="E3" s="246">
        <f>'09 HC salary'!E102</f>
        <v>16423.350002116156</v>
      </c>
      <c r="F3" s="247" t="s">
        <v>12</v>
      </c>
      <c r="G3" s="237" t="s">
        <v>13</v>
      </c>
      <c r="H3" s="248" t="s">
        <v>18</v>
      </c>
      <c r="I3" s="237" t="s">
        <v>731</v>
      </c>
      <c r="J3" s="248" t="s">
        <v>14</v>
      </c>
      <c r="K3" s="237" t="s">
        <v>15</v>
      </c>
      <c r="M3" s="248"/>
    </row>
    <row r="4" spans="1:13" s="241" customFormat="1" ht="28.5" customHeight="1">
      <c r="A4" s="243"/>
      <c r="B4" s="244"/>
      <c r="C4" s="249" t="s">
        <v>59</v>
      </c>
      <c r="D4" s="245"/>
      <c r="E4" s="250">
        <f>SUM(E2:E3)</f>
        <v>38109.51031419124</v>
      </c>
      <c r="F4" s="247"/>
      <c r="G4" s="237"/>
      <c r="H4" s="248"/>
      <c r="I4" s="237"/>
      <c r="J4" s="248"/>
      <c r="K4" s="248"/>
      <c r="M4" s="251"/>
    </row>
    <row r="5" spans="1:13" ht="28.5" customHeight="1">
      <c r="A5" s="215"/>
      <c r="B5" s="216"/>
      <c r="C5" s="211"/>
      <c r="D5" s="217"/>
      <c r="E5" s="218"/>
      <c r="F5" s="226"/>
      <c r="G5" s="211"/>
      <c r="H5" s="219"/>
      <c r="I5" s="211"/>
      <c r="J5" s="219"/>
      <c r="K5" s="219"/>
      <c r="M5" s="222"/>
    </row>
    <row r="6" spans="1:11" ht="28.5" customHeight="1">
      <c r="A6" s="209"/>
      <c r="B6" s="210">
        <v>40150</v>
      </c>
      <c r="C6" s="211" t="s">
        <v>1080</v>
      </c>
      <c r="D6" s="212">
        <v>143889.44</v>
      </c>
      <c r="E6" s="213">
        <v>21120</v>
      </c>
      <c r="F6" s="225" t="s">
        <v>1162</v>
      </c>
      <c r="G6" s="211" t="s">
        <v>104</v>
      </c>
      <c r="H6" s="211" t="s">
        <v>604</v>
      </c>
      <c r="I6" s="211" t="s">
        <v>731</v>
      </c>
      <c r="J6" s="211" t="s">
        <v>379</v>
      </c>
      <c r="K6" s="211" t="s">
        <v>1134</v>
      </c>
    </row>
    <row r="7" spans="1:13" ht="28.5" customHeight="1">
      <c r="A7" s="209"/>
      <c r="B7" s="210">
        <v>40150</v>
      </c>
      <c r="C7" s="211" t="s">
        <v>1081</v>
      </c>
      <c r="D7" s="212">
        <v>35972.359999999986</v>
      </c>
      <c r="E7" s="213">
        <v>5280</v>
      </c>
      <c r="F7" s="225" t="s">
        <v>1162</v>
      </c>
      <c r="G7" s="211" t="s">
        <v>104</v>
      </c>
      <c r="H7" s="211" t="s">
        <v>604</v>
      </c>
      <c r="I7" s="211" t="s">
        <v>731</v>
      </c>
      <c r="J7" s="211" t="s">
        <v>19</v>
      </c>
      <c r="K7" s="260" t="s">
        <v>1158</v>
      </c>
      <c r="M7" s="219"/>
    </row>
    <row r="8" spans="1:13" ht="28.5" customHeight="1">
      <c r="A8" s="209"/>
      <c r="B8" s="210"/>
      <c r="C8" s="220" t="s">
        <v>20</v>
      </c>
      <c r="D8" s="212"/>
      <c r="E8" s="223">
        <f>SUM(E6:E7)</f>
        <v>26400</v>
      </c>
      <c r="F8" s="225"/>
      <c r="G8" s="211"/>
      <c r="H8" s="211"/>
      <c r="I8" s="211"/>
      <c r="J8" s="211"/>
      <c r="K8" s="211"/>
      <c r="M8" s="222"/>
    </row>
    <row r="9" spans="1:13" ht="28.5" customHeight="1">
      <c r="A9" s="209"/>
      <c r="B9" s="210"/>
      <c r="C9" s="211"/>
      <c r="D9" s="212"/>
      <c r="E9" s="213"/>
      <c r="F9" s="225"/>
      <c r="G9" s="211"/>
      <c r="H9" s="211"/>
      <c r="I9" s="211"/>
      <c r="J9" s="211"/>
      <c r="K9" s="211"/>
      <c r="M9" s="222"/>
    </row>
    <row r="10" spans="1:11" ht="28.5" customHeight="1">
      <c r="A10" s="209">
        <v>23</v>
      </c>
      <c r="B10" s="210">
        <v>40177</v>
      </c>
      <c r="C10" s="211" t="s">
        <v>21</v>
      </c>
      <c r="D10" s="212">
        <v>130176</v>
      </c>
      <c r="E10" s="213">
        <v>19200</v>
      </c>
      <c r="F10" s="225" t="s">
        <v>22</v>
      </c>
      <c r="G10" s="211" t="s">
        <v>23</v>
      </c>
      <c r="H10" s="211" t="s">
        <v>532</v>
      </c>
      <c r="I10" s="211" t="s">
        <v>731</v>
      </c>
      <c r="J10" s="211" t="s">
        <v>379</v>
      </c>
      <c r="K10" s="261" t="s">
        <v>1131</v>
      </c>
    </row>
    <row r="11" spans="1:13" ht="28.5" customHeight="1">
      <c r="A11" s="209"/>
      <c r="B11" s="210">
        <v>40177</v>
      </c>
      <c r="C11" s="211" t="s">
        <v>1081</v>
      </c>
      <c r="D11" s="212">
        <v>32544</v>
      </c>
      <c r="E11" s="213">
        <v>4800</v>
      </c>
      <c r="F11" s="225" t="str">
        <f>F10</f>
        <v>NIKE Inc.</v>
      </c>
      <c r="G11" s="211" t="s">
        <v>107</v>
      </c>
      <c r="H11" s="211" t="s">
        <v>532</v>
      </c>
      <c r="I11" s="211" t="s">
        <v>731</v>
      </c>
      <c r="J11" s="211" t="s">
        <v>19</v>
      </c>
      <c r="K11" s="211" t="s">
        <v>1132</v>
      </c>
      <c r="M11" s="222"/>
    </row>
    <row r="12" spans="1:13" ht="28.5" customHeight="1">
      <c r="A12" s="209"/>
      <c r="B12" s="210"/>
      <c r="C12" s="220" t="s">
        <v>59</v>
      </c>
      <c r="D12" s="217"/>
      <c r="E12" s="221">
        <f>SUM(E10:E11)</f>
        <v>24000</v>
      </c>
      <c r="F12" s="225"/>
      <c r="G12" s="211"/>
      <c r="H12" s="211"/>
      <c r="I12" s="211"/>
      <c r="J12" s="211"/>
      <c r="K12" s="211"/>
      <c r="M12" s="222"/>
    </row>
    <row r="13" spans="1:13" ht="28.5" customHeight="1">
      <c r="A13" s="209"/>
      <c r="B13" s="210"/>
      <c r="C13" s="211"/>
      <c r="D13" s="212"/>
      <c r="E13" s="213"/>
      <c r="F13" s="225"/>
      <c r="G13" s="211"/>
      <c r="H13" s="211"/>
      <c r="I13" s="211"/>
      <c r="J13" s="211"/>
      <c r="K13" s="211"/>
      <c r="M13" s="222"/>
    </row>
    <row r="14" spans="1:13" ht="28.5" customHeight="1">
      <c r="A14" s="209">
        <v>21</v>
      </c>
      <c r="B14" s="210">
        <v>40178</v>
      </c>
      <c r="C14" s="211" t="s">
        <v>1080</v>
      </c>
      <c r="D14" s="212">
        <v>96380</v>
      </c>
      <c r="E14" s="213">
        <v>14173.529411764706</v>
      </c>
      <c r="F14" s="225" t="s">
        <v>1163</v>
      </c>
      <c r="G14" s="211" t="s">
        <v>105</v>
      </c>
      <c r="H14" s="211" t="s">
        <v>604</v>
      </c>
      <c r="I14" s="211" t="s">
        <v>731</v>
      </c>
      <c r="J14" s="211" t="s">
        <v>379</v>
      </c>
      <c r="K14" s="211" t="s">
        <v>1133</v>
      </c>
      <c r="M14" s="219"/>
    </row>
    <row r="15" spans="1:11" ht="28.5" customHeight="1">
      <c r="A15" s="209"/>
      <c r="B15" s="210">
        <v>40178</v>
      </c>
      <c r="C15" s="211" t="s">
        <v>1081</v>
      </c>
      <c r="D15" s="212">
        <v>24095</v>
      </c>
      <c r="E15" s="213">
        <v>3543.3823529411748</v>
      </c>
      <c r="F15" s="225" t="s">
        <v>1163</v>
      </c>
      <c r="G15" s="211" t="s">
        <v>105</v>
      </c>
      <c r="H15" s="211" t="s">
        <v>604</v>
      </c>
      <c r="I15" s="211" t="s">
        <v>731</v>
      </c>
      <c r="J15" s="211" t="s">
        <v>19</v>
      </c>
      <c r="K15" s="211" t="s">
        <v>24</v>
      </c>
    </row>
    <row r="16" spans="1:11" ht="28.5" customHeight="1">
      <c r="A16" s="209"/>
      <c r="B16" s="210"/>
      <c r="C16" s="220" t="s">
        <v>59</v>
      </c>
      <c r="D16" s="217"/>
      <c r="E16" s="221">
        <f>SUM(E14:E15)</f>
        <v>17716.91176470588</v>
      </c>
      <c r="F16" s="225"/>
      <c r="G16" s="211"/>
      <c r="H16" s="211"/>
      <c r="I16" s="211"/>
      <c r="J16" s="211"/>
      <c r="K16" s="211"/>
    </row>
    <row r="17" spans="1:11" ht="28.5" customHeight="1">
      <c r="A17" s="209"/>
      <c r="B17" s="210"/>
      <c r="C17" s="211"/>
      <c r="D17" s="212"/>
      <c r="E17" s="213"/>
      <c r="F17" s="225"/>
      <c r="G17" s="211"/>
      <c r="H17" s="211"/>
      <c r="I17" s="211"/>
      <c r="J17" s="211"/>
      <c r="K17" s="211"/>
    </row>
    <row r="18" spans="1:13" ht="28.5" customHeight="1">
      <c r="A18" s="209">
        <v>29</v>
      </c>
      <c r="B18" s="210">
        <v>40177</v>
      </c>
      <c r="C18" s="211" t="s">
        <v>1080</v>
      </c>
      <c r="D18" s="212">
        <v>82400</v>
      </c>
      <c r="E18" s="213">
        <v>12117.647058823532</v>
      </c>
      <c r="F18" s="225" t="s">
        <v>1164</v>
      </c>
      <c r="G18" s="211" t="s">
        <v>109</v>
      </c>
      <c r="H18" s="211" t="s">
        <v>532</v>
      </c>
      <c r="I18" s="211" t="s">
        <v>731</v>
      </c>
      <c r="J18" s="211" t="s">
        <v>379</v>
      </c>
      <c r="K18" s="260" t="s">
        <v>1159</v>
      </c>
      <c r="M18" s="219"/>
    </row>
    <row r="19" spans="1:11" ht="28.5" customHeight="1">
      <c r="A19" s="209"/>
      <c r="B19" s="210">
        <v>40177</v>
      </c>
      <c r="C19" s="211" t="s">
        <v>25</v>
      </c>
      <c r="D19" s="212">
        <v>20600</v>
      </c>
      <c r="E19" s="213">
        <v>3029.411764705881</v>
      </c>
      <c r="F19" s="225" t="s">
        <v>26</v>
      </c>
      <c r="G19" s="211" t="s">
        <v>109</v>
      </c>
      <c r="H19" s="211" t="s">
        <v>532</v>
      </c>
      <c r="I19" s="211" t="s">
        <v>731</v>
      </c>
      <c r="J19" s="211" t="s">
        <v>27</v>
      </c>
      <c r="K19" s="260" t="s">
        <v>1160</v>
      </c>
    </row>
    <row r="20" spans="1:11" ht="28.5" customHeight="1">
      <c r="A20" s="209"/>
      <c r="B20" s="210"/>
      <c r="C20" s="220" t="s">
        <v>28</v>
      </c>
      <c r="D20" s="217"/>
      <c r="E20" s="221">
        <f>SUM(E18:E19)</f>
        <v>15147.058823529413</v>
      </c>
      <c r="F20" s="225"/>
      <c r="G20" s="211"/>
      <c r="H20" s="211"/>
      <c r="I20" s="211"/>
      <c r="J20" s="211"/>
      <c r="K20" s="211"/>
    </row>
    <row r="21" spans="1:11" ht="28.5" customHeight="1">
      <c r="A21" s="209"/>
      <c r="B21" s="210"/>
      <c r="C21" s="211"/>
      <c r="D21" s="212"/>
      <c r="E21" s="213"/>
      <c r="F21" s="225"/>
      <c r="G21" s="211"/>
      <c r="H21" s="211"/>
      <c r="I21" s="211"/>
      <c r="J21" s="211"/>
      <c r="K21" s="211"/>
    </row>
    <row r="22" spans="1:11" ht="36">
      <c r="A22" s="209">
        <v>25</v>
      </c>
      <c r="B22" s="210">
        <v>40177</v>
      </c>
      <c r="C22" s="211" t="s">
        <v>29</v>
      </c>
      <c r="D22" s="212">
        <v>80000</v>
      </c>
      <c r="E22" s="213">
        <v>12000</v>
      </c>
      <c r="F22" s="225" t="s">
        <v>30</v>
      </c>
      <c r="G22" s="211" t="s">
        <v>108</v>
      </c>
      <c r="H22" s="211" t="s">
        <v>532</v>
      </c>
      <c r="I22" s="211" t="s">
        <v>731</v>
      </c>
      <c r="J22" s="211" t="s">
        <v>379</v>
      </c>
      <c r="K22" s="260" t="s">
        <v>1161</v>
      </c>
    </row>
    <row r="23" spans="1:11" ht="36">
      <c r="A23" s="209"/>
      <c r="B23" s="210">
        <v>40177</v>
      </c>
      <c r="C23" s="211" t="s">
        <v>31</v>
      </c>
      <c r="D23" s="212">
        <v>20000</v>
      </c>
      <c r="E23" s="213">
        <v>3000</v>
      </c>
      <c r="F23" s="225" t="s">
        <v>32</v>
      </c>
      <c r="G23" s="211" t="s">
        <v>33</v>
      </c>
      <c r="H23" s="211" t="s">
        <v>532</v>
      </c>
      <c r="I23" s="211" t="s">
        <v>731</v>
      </c>
      <c r="J23" s="211" t="s">
        <v>34</v>
      </c>
      <c r="K23" s="260" t="s">
        <v>35</v>
      </c>
    </row>
    <row r="24" spans="1:11" ht="28.5" customHeight="1">
      <c r="A24" s="209"/>
      <c r="B24" s="210"/>
      <c r="C24" s="220" t="s">
        <v>36</v>
      </c>
      <c r="D24" s="217"/>
      <c r="E24" s="221">
        <f>SUM(E22:E23)</f>
        <v>15000</v>
      </c>
      <c r="F24" s="225"/>
      <c r="G24" s="211"/>
      <c r="H24" s="211"/>
      <c r="I24" s="211"/>
      <c r="J24" s="211"/>
      <c r="K24" s="211"/>
    </row>
    <row r="25" spans="1:11" ht="28.5" customHeight="1">
      <c r="A25" s="209"/>
      <c r="B25" s="210"/>
      <c r="C25" s="211"/>
      <c r="D25" s="212"/>
      <c r="E25" s="213"/>
      <c r="F25" s="225"/>
      <c r="G25" s="211"/>
      <c r="H25" s="211"/>
      <c r="I25" s="211"/>
      <c r="J25" s="211"/>
      <c r="K25" s="211"/>
    </row>
    <row r="26" spans="1:11" ht="28.5" customHeight="1">
      <c r="A26" s="209">
        <v>19</v>
      </c>
      <c r="B26" s="210">
        <v>40162</v>
      </c>
      <c r="C26" s="211" t="s">
        <v>37</v>
      </c>
      <c r="D26" s="212">
        <v>56000</v>
      </c>
      <c r="E26" s="213">
        <v>8235.29411764706</v>
      </c>
      <c r="F26" s="225" t="s">
        <v>38</v>
      </c>
      <c r="G26" s="211" t="s">
        <v>39</v>
      </c>
      <c r="H26" s="211" t="s">
        <v>40</v>
      </c>
      <c r="I26" s="211" t="s">
        <v>731</v>
      </c>
      <c r="J26" s="211" t="s">
        <v>379</v>
      </c>
      <c r="K26" s="260" t="s">
        <v>41</v>
      </c>
    </row>
    <row r="27" spans="1:13" ht="28.5" customHeight="1">
      <c r="A27" s="209"/>
      <c r="B27" s="210">
        <v>40162</v>
      </c>
      <c r="C27" s="211" t="s">
        <v>25</v>
      </c>
      <c r="D27" s="212">
        <v>14000</v>
      </c>
      <c r="E27" s="213">
        <v>2058.823529411764</v>
      </c>
      <c r="F27" s="225" t="str">
        <f>F26</f>
        <v>World Wildlife Fund, Beijing</v>
      </c>
      <c r="G27" s="211" t="s">
        <v>42</v>
      </c>
      <c r="H27" s="211" t="s">
        <v>43</v>
      </c>
      <c r="I27" s="211" t="s">
        <v>731</v>
      </c>
      <c r="J27" s="211" t="s">
        <v>44</v>
      </c>
      <c r="K27" s="260" t="s">
        <v>45</v>
      </c>
      <c r="M27" s="222"/>
    </row>
    <row r="28" spans="1:11" ht="28.5" customHeight="1">
      <c r="A28" s="209">
        <v>24</v>
      </c>
      <c r="B28" s="210">
        <v>40178</v>
      </c>
      <c r="C28" s="211" t="s">
        <v>46</v>
      </c>
      <c r="D28" s="212">
        <v>32000</v>
      </c>
      <c r="E28" s="213">
        <v>4705.8823529411775</v>
      </c>
      <c r="F28" s="225" t="s">
        <v>47</v>
      </c>
      <c r="G28" s="211" t="s">
        <v>48</v>
      </c>
      <c r="H28" s="211" t="s">
        <v>49</v>
      </c>
      <c r="I28" s="211" t="s">
        <v>731</v>
      </c>
      <c r="J28" s="211" t="s">
        <v>379</v>
      </c>
      <c r="K28" s="260" t="s">
        <v>0</v>
      </c>
    </row>
    <row r="29" spans="1:11" ht="28.5" customHeight="1">
      <c r="A29" s="209"/>
      <c r="B29" s="210">
        <v>40217</v>
      </c>
      <c r="C29" s="211" t="s">
        <v>25</v>
      </c>
      <c r="D29" s="212">
        <v>8000</v>
      </c>
      <c r="E29" s="213">
        <v>1176.4705882352937</v>
      </c>
      <c r="F29" s="225" t="str">
        <f>F28</f>
        <v>World Wildlife Fund, Beijing</v>
      </c>
      <c r="G29" s="211" t="s">
        <v>42</v>
      </c>
      <c r="H29" s="211" t="s">
        <v>43</v>
      </c>
      <c r="I29" s="211" t="s">
        <v>731</v>
      </c>
      <c r="J29" s="211" t="s">
        <v>44</v>
      </c>
      <c r="K29" s="260" t="s">
        <v>45</v>
      </c>
    </row>
    <row r="30" spans="1:11" ht="28.5" customHeight="1">
      <c r="A30" s="209"/>
      <c r="B30" s="210"/>
      <c r="C30" s="220" t="s">
        <v>1</v>
      </c>
      <c r="D30" s="217"/>
      <c r="E30" s="221">
        <f>SUM(E26:E29)</f>
        <v>16176.470588235294</v>
      </c>
      <c r="F30" s="225"/>
      <c r="G30" s="211"/>
      <c r="H30" s="211"/>
      <c r="I30" s="211"/>
      <c r="J30" s="211"/>
      <c r="K30" s="211"/>
    </row>
    <row r="31" spans="1:11" ht="28.5" customHeight="1">
      <c r="A31" s="209"/>
      <c r="B31" s="210"/>
      <c r="C31" s="211"/>
      <c r="D31" s="212"/>
      <c r="E31" s="213"/>
      <c r="F31" s="225"/>
      <c r="G31" s="211"/>
      <c r="H31" s="211"/>
      <c r="I31" s="211"/>
      <c r="J31" s="211"/>
      <c r="K31" s="211"/>
    </row>
    <row r="32" spans="1:11" s="257" customFormat="1" ht="28.5" customHeight="1">
      <c r="A32" s="209">
        <v>26</v>
      </c>
      <c r="B32" s="210">
        <v>40177</v>
      </c>
      <c r="C32" s="211" t="s">
        <v>46</v>
      </c>
      <c r="D32" s="212">
        <v>40517.600000000006</v>
      </c>
      <c r="E32" s="213">
        <v>5958.470588235295</v>
      </c>
      <c r="F32" s="225" t="s">
        <v>711</v>
      </c>
      <c r="G32" s="211" t="s">
        <v>2</v>
      </c>
      <c r="H32" s="211" t="s">
        <v>532</v>
      </c>
      <c r="I32" s="211" t="s">
        <v>731</v>
      </c>
      <c r="J32" s="211" t="s">
        <v>379</v>
      </c>
      <c r="K32" s="256" t="s">
        <v>3</v>
      </c>
    </row>
    <row r="33" spans="1:11" s="257" customFormat="1" ht="28.5" customHeight="1">
      <c r="A33" s="262"/>
      <c r="B33" s="263">
        <v>40177</v>
      </c>
      <c r="C33" s="264" t="s">
        <v>4</v>
      </c>
      <c r="D33" s="265">
        <v>10129.399999999994</v>
      </c>
      <c r="E33" s="266">
        <v>1489.6176470588234</v>
      </c>
      <c r="F33" s="225" t="s">
        <v>711</v>
      </c>
      <c r="G33" s="211" t="s">
        <v>5</v>
      </c>
      <c r="H33" s="211" t="s">
        <v>532</v>
      </c>
      <c r="I33" s="211" t="s">
        <v>731</v>
      </c>
      <c r="J33" s="211" t="s">
        <v>44</v>
      </c>
      <c r="K33" s="256" t="s">
        <v>6</v>
      </c>
    </row>
    <row r="34" spans="1:11" s="257" customFormat="1" ht="28.5" customHeight="1">
      <c r="A34" s="262"/>
      <c r="B34" s="263"/>
      <c r="C34" s="220" t="s">
        <v>7</v>
      </c>
      <c r="D34" s="217"/>
      <c r="E34" s="221">
        <f>SUM(E32:E33)</f>
        <v>7448.088235294118</v>
      </c>
      <c r="F34" s="225"/>
      <c r="G34" s="211"/>
      <c r="H34" s="211"/>
      <c r="I34" s="211"/>
      <c r="J34" s="211"/>
      <c r="K34" s="267"/>
    </row>
    <row r="35" spans="1:11" s="257" customFormat="1" ht="28.5" customHeight="1">
      <c r="A35" s="262"/>
      <c r="B35" s="263"/>
      <c r="C35" s="220"/>
      <c r="D35" s="212"/>
      <c r="E35" s="213"/>
      <c r="F35" s="225"/>
      <c r="G35" s="211"/>
      <c r="H35" s="211"/>
      <c r="I35" s="211"/>
      <c r="J35" s="211"/>
      <c r="K35" s="267"/>
    </row>
    <row r="36" spans="1:11" ht="28.5" customHeight="1">
      <c r="A36" s="262">
        <v>4</v>
      </c>
      <c r="B36" s="263">
        <v>39856</v>
      </c>
      <c r="C36" s="264" t="s">
        <v>8</v>
      </c>
      <c r="D36" s="265">
        <f>E36*6.8</f>
        <v>34000</v>
      </c>
      <c r="E36" s="266">
        <v>5000</v>
      </c>
      <c r="F36" s="225" t="s">
        <v>665</v>
      </c>
      <c r="G36" s="211" t="s">
        <v>293</v>
      </c>
      <c r="H36" s="211" t="s">
        <v>532</v>
      </c>
      <c r="I36" s="211" t="s">
        <v>731</v>
      </c>
      <c r="J36" s="211" t="s">
        <v>847</v>
      </c>
      <c r="K36" s="211" t="s">
        <v>675</v>
      </c>
    </row>
    <row r="37" spans="1:11" ht="28.5" customHeight="1">
      <c r="A37" s="32"/>
      <c r="B37" s="222"/>
      <c r="C37" s="220" t="s">
        <v>59</v>
      </c>
      <c r="D37" s="217"/>
      <c r="E37" s="221">
        <f>SUM(E35:E36)</f>
        <v>5000</v>
      </c>
      <c r="F37" s="170"/>
      <c r="G37" s="222"/>
      <c r="H37" s="222"/>
      <c r="I37" s="222"/>
      <c r="J37" s="222"/>
      <c r="K37" s="222"/>
    </row>
    <row r="38" spans="1:11" ht="28.5" customHeight="1">
      <c r="A38" s="32"/>
      <c r="B38" s="222"/>
      <c r="C38" s="268"/>
      <c r="D38" s="269"/>
      <c r="E38" s="172"/>
      <c r="F38" s="170"/>
      <c r="G38" s="222"/>
      <c r="H38" s="222"/>
      <c r="I38" s="222"/>
      <c r="J38" s="222"/>
      <c r="K38" s="222"/>
    </row>
    <row r="39" spans="3:6" ht="28.5" customHeight="1">
      <c r="C39" s="271" t="s">
        <v>10</v>
      </c>
      <c r="D39" s="227"/>
      <c r="E39" s="270">
        <f>SUM(E37,E34,E30,E24,E20,E16,E12,E8)</f>
        <v>126888.5294117647</v>
      </c>
      <c r="F39" s="252"/>
    </row>
    <row r="40" spans="3:6" s="241" customFormat="1" ht="28.5" customHeight="1">
      <c r="C40" s="272" t="s">
        <v>9</v>
      </c>
      <c r="E40" s="253">
        <f>E4+E8+E12+E16+E20+E24+E30+E34+E37</f>
        <v>164998.03972595595</v>
      </c>
      <c r="F40" s="273"/>
    </row>
  </sheetData>
  <sheetProtection/>
  <dataValidations count="3">
    <dataValidation type="list" allowBlank="1" showInputMessage="1" showErrorMessage="1" sqref="I2">
      <formula1>$M$14:$M$18</formula1>
    </dataValidation>
    <dataValidation type="list" allowBlank="1" showInputMessage="1" showErrorMessage="1" sqref="I24:I25">
      <formula1>$M$7:$M$11</formula1>
    </dataValidation>
    <dataValidation type="list" allowBlank="1" showInputMessage="1" showErrorMessage="1" sqref="I3:I23 I26:I36">
      <formula1>$M$3:$M$15</formula1>
    </dataValidation>
  </dataValidations>
  <printOptions gridLines="1" horizontalCentered="1" verticalCentered="1"/>
  <pageMargins left="0.25" right="0.25" top="1" bottom="0.5" header="0.25" footer="0"/>
  <pageSetup fitToHeight="1" fitToWidth="1" orientation="landscape" paperSize="9" scale="49"/>
  <headerFooter alignWithMargins="0">
    <oddHeader>&amp;C&amp;"Arial,Bold"&amp;12GOLDEN BRIDGES
2009 DONOR DETAILS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G32" sqref="G32"/>
    </sheetView>
  </sheetViews>
  <sheetFormatPr defaultColWidth="11.57421875" defaultRowHeight="12.75"/>
  <cols>
    <col min="1" max="1" width="8.8515625" style="0" customWidth="1"/>
    <col min="2" max="2" width="31.421875" style="0" bestFit="1" customWidth="1"/>
    <col min="3" max="3" width="9.7109375" style="0" bestFit="1" customWidth="1"/>
    <col min="4" max="4" width="13.8515625" style="0" bestFit="1" customWidth="1"/>
    <col min="5" max="5" width="22.421875" style="0" bestFit="1" customWidth="1"/>
  </cols>
  <sheetData>
    <row r="1" spans="1:5" s="16" customFormat="1" ht="21" customHeight="1">
      <c r="A1" s="12">
        <v>39472</v>
      </c>
      <c r="B1" s="13" t="s">
        <v>417</v>
      </c>
      <c r="C1" s="14">
        <v>562.2989728456548</v>
      </c>
      <c r="D1" s="15" t="s">
        <v>870</v>
      </c>
      <c r="E1" s="15" t="s">
        <v>418</v>
      </c>
    </row>
    <row r="2" spans="1:5" s="16" customFormat="1" ht="21" customHeight="1">
      <c r="A2" s="12">
        <v>39503</v>
      </c>
      <c r="B2" s="17" t="s">
        <v>417</v>
      </c>
      <c r="C2" s="14">
        <v>568.3933509345808</v>
      </c>
      <c r="D2" s="15" t="s">
        <v>870</v>
      </c>
      <c r="E2" s="15" t="s">
        <v>418</v>
      </c>
    </row>
    <row r="3" spans="1:5" s="16" customFormat="1" ht="21" customHeight="1">
      <c r="A3" s="12">
        <v>39532</v>
      </c>
      <c r="B3" s="17" t="s">
        <v>417</v>
      </c>
      <c r="C3" s="14">
        <v>575.8868571216645</v>
      </c>
      <c r="D3" s="15" t="s">
        <v>870</v>
      </c>
      <c r="E3" s="15" t="s">
        <v>418</v>
      </c>
    </row>
    <row r="4" spans="1:5" s="16" customFormat="1" ht="21" customHeight="1">
      <c r="A4" s="12">
        <v>39563</v>
      </c>
      <c r="B4" s="17" t="s">
        <v>417</v>
      </c>
      <c r="C4" s="14">
        <v>582.0883554825228</v>
      </c>
      <c r="D4" s="15" t="s">
        <v>870</v>
      </c>
      <c r="E4" s="15" t="s">
        <v>418</v>
      </c>
    </row>
    <row r="5" spans="1:5" s="16" customFormat="1" ht="21" customHeight="1">
      <c r="A5" s="12">
        <v>39593</v>
      </c>
      <c r="B5" s="17" t="s">
        <v>417</v>
      </c>
      <c r="C5" s="14">
        <v>584.3559269877655</v>
      </c>
      <c r="D5" s="15" t="s">
        <v>870</v>
      </c>
      <c r="E5" s="15" t="s">
        <v>418</v>
      </c>
    </row>
    <row r="6" spans="1:5" s="16" customFormat="1" ht="21" customHeight="1">
      <c r="A6" s="18">
        <v>39629</v>
      </c>
      <c r="B6" s="17" t="s">
        <v>417</v>
      </c>
      <c r="C6" s="14">
        <v>590.5720836339838</v>
      </c>
      <c r="D6" s="15" t="s">
        <v>870</v>
      </c>
      <c r="E6" s="15" t="s">
        <v>418</v>
      </c>
    </row>
    <row r="7" spans="1:5" s="16" customFormat="1" ht="21" customHeight="1">
      <c r="A7" s="12">
        <v>39472</v>
      </c>
      <c r="B7" s="138" t="s">
        <v>1107</v>
      </c>
      <c r="C7" s="14">
        <f aca="true" t="shared" si="0" ref="C7:C12">2000-349.55</f>
        <v>1650.45</v>
      </c>
      <c r="D7" s="15" t="s">
        <v>870</v>
      </c>
      <c r="E7" s="15" t="s">
        <v>418</v>
      </c>
    </row>
    <row r="8" spans="1:5" s="16" customFormat="1" ht="21" customHeight="1">
      <c r="A8" s="12">
        <v>39503</v>
      </c>
      <c r="B8" s="138" t="s">
        <v>1107</v>
      </c>
      <c r="C8" s="14">
        <f t="shared" si="0"/>
        <v>1650.45</v>
      </c>
      <c r="D8" s="15" t="s">
        <v>870</v>
      </c>
      <c r="E8" s="15" t="s">
        <v>418</v>
      </c>
    </row>
    <row r="9" spans="1:5" s="16" customFormat="1" ht="21" customHeight="1">
      <c r="A9" s="12">
        <v>39532</v>
      </c>
      <c r="B9" s="138" t="s">
        <v>1107</v>
      </c>
      <c r="C9" s="14">
        <f t="shared" si="0"/>
        <v>1650.45</v>
      </c>
      <c r="D9" s="15" t="s">
        <v>870</v>
      </c>
      <c r="E9" s="15" t="s">
        <v>418</v>
      </c>
    </row>
    <row r="10" spans="1:5" s="16" customFormat="1" ht="21" customHeight="1">
      <c r="A10" s="12">
        <v>39563</v>
      </c>
      <c r="B10" s="138" t="s">
        <v>1107</v>
      </c>
      <c r="C10" s="14">
        <f t="shared" si="0"/>
        <v>1650.45</v>
      </c>
      <c r="D10" s="15" t="s">
        <v>870</v>
      </c>
      <c r="E10" s="15" t="s">
        <v>418</v>
      </c>
    </row>
    <row r="11" spans="1:5" s="16" customFormat="1" ht="21" customHeight="1">
      <c r="A11" s="12">
        <v>39593</v>
      </c>
      <c r="B11" s="138" t="s">
        <v>1107</v>
      </c>
      <c r="C11" s="14">
        <f t="shared" si="0"/>
        <v>1650.45</v>
      </c>
      <c r="D11" s="15" t="s">
        <v>870</v>
      </c>
      <c r="E11" s="15" t="s">
        <v>418</v>
      </c>
    </row>
    <row r="12" spans="1:5" s="16" customFormat="1" ht="21" customHeight="1">
      <c r="A12" s="18">
        <v>39624</v>
      </c>
      <c r="B12" s="138" t="s">
        <v>1107</v>
      </c>
      <c r="C12" s="14">
        <f t="shared" si="0"/>
        <v>1650.45</v>
      </c>
      <c r="D12" s="15" t="s">
        <v>870</v>
      </c>
      <c r="E12" s="15" t="s">
        <v>418</v>
      </c>
    </row>
    <row r="13" spans="1:5" s="16" customFormat="1" ht="21" customHeight="1">
      <c r="A13" s="12">
        <v>39660</v>
      </c>
      <c r="B13" s="17" t="s">
        <v>310</v>
      </c>
      <c r="C13" s="14">
        <v>1371.0800659352185</v>
      </c>
      <c r="D13" s="15" t="s">
        <v>870</v>
      </c>
      <c r="E13" s="15" t="s">
        <v>418</v>
      </c>
    </row>
    <row r="14" spans="1:5" s="16" customFormat="1" ht="21" customHeight="1">
      <c r="A14" s="12">
        <v>39691</v>
      </c>
      <c r="B14" s="17" t="s">
        <v>310</v>
      </c>
      <c r="C14" s="14">
        <v>1388.3053676927138</v>
      </c>
      <c r="D14" s="15" t="s">
        <v>870</v>
      </c>
      <c r="E14" s="15" t="s">
        <v>418</v>
      </c>
    </row>
    <row r="15" spans="1:5" s="16" customFormat="1" ht="21" customHeight="1">
      <c r="A15" s="18">
        <v>39721</v>
      </c>
      <c r="B15" s="17" t="s">
        <v>310</v>
      </c>
      <c r="C15" s="14">
        <v>1390.591521434639</v>
      </c>
      <c r="D15" s="15" t="s">
        <v>870</v>
      </c>
      <c r="E15" s="15" t="s">
        <v>418</v>
      </c>
    </row>
    <row r="16" spans="1:5" s="16" customFormat="1" ht="21" customHeight="1">
      <c r="A16" s="18">
        <v>39752</v>
      </c>
      <c r="B16" s="17" t="s">
        <v>310</v>
      </c>
      <c r="C16" s="14">
        <v>1390.5123532313094</v>
      </c>
      <c r="D16" s="15" t="s">
        <v>870</v>
      </c>
      <c r="E16" s="15" t="s">
        <v>418</v>
      </c>
    </row>
    <row r="17" spans="1:5" s="16" customFormat="1" ht="21" customHeight="1">
      <c r="A17" s="12">
        <v>39782</v>
      </c>
      <c r="B17" s="17" t="s">
        <v>310</v>
      </c>
      <c r="C17" s="14">
        <v>1392.345681413529</v>
      </c>
      <c r="D17" s="15" t="s">
        <v>870</v>
      </c>
      <c r="E17" s="15" t="s">
        <v>418</v>
      </c>
    </row>
    <row r="18" spans="1:5" s="16" customFormat="1" ht="21" customHeight="1">
      <c r="A18" s="18">
        <v>39813</v>
      </c>
      <c r="B18" s="17" t="s">
        <v>310</v>
      </c>
      <c r="C18" s="14">
        <v>1387.0297753615014</v>
      </c>
      <c r="D18" s="15" t="s">
        <v>870</v>
      </c>
      <c r="E18" s="15" t="s">
        <v>418</v>
      </c>
    </row>
    <row r="19" ht="21" customHeight="1">
      <c r="C19" s="11">
        <f>SUM(C1:C18)</f>
        <v>21686.160312075084</v>
      </c>
    </row>
  </sheetData>
  <sheetProtection/>
  <dataValidations count="2">
    <dataValidation type="list" allowBlank="1" showInputMessage="1" showErrorMessage="1" sqref="E1:E18">
      <formula1>$H:$H</formula1>
    </dataValidation>
    <dataValidation errorStyle="information" type="list" allowBlank="1" showInputMessage="1" showErrorMessage="1" errorTitle="New Vendor" error="This is a new vendor, please remember to add new vendor in Quickbooks" sqref="D1:D18">
      <formula1>$G:$G</formula1>
    </dataValidation>
  </dataValidations>
  <printOptions gridLines="1" horizontalCentered="1"/>
  <pageMargins left="0.75" right="0.75" top="2" bottom="1" header="0.5" footer="0.5"/>
  <pageSetup fitToHeight="1" fitToWidth="1" orientation="portrait" paperSize="9" scale="97"/>
  <headerFooter alignWithMargins="0">
    <oddHeader>&amp;C&amp;"Arial,Bold"&amp;12GOLDEN BRIDGES
2008 HOLLY CHANG SALARY
CALCULATION FOR DONATION BACK TO FOUNDATION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102"/>
  <sheetViews>
    <sheetView zoomScalePageLayoutView="0" workbookViewId="0" topLeftCell="A1">
      <selection activeCell="F101" sqref="F101"/>
    </sheetView>
  </sheetViews>
  <sheetFormatPr defaultColWidth="10.8515625" defaultRowHeight="12.75"/>
  <cols>
    <col min="1" max="1" width="10.00390625" style="19" bestFit="1" customWidth="1"/>
    <col min="2" max="2" width="9.7109375" style="19" bestFit="1" customWidth="1"/>
    <col min="3" max="3" width="10.00390625" style="19" bestFit="1" customWidth="1"/>
    <col min="4" max="4" width="9.00390625" style="19" bestFit="1" customWidth="1"/>
    <col min="5" max="5" width="9.7109375" style="19" bestFit="1" customWidth="1"/>
    <col min="6" max="6" width="28.28125" style="19" bestFit="1" customWidth="1"/>
    <col min="7" max="7" width="74.28125" style="19" bestFit="1" customWidth="1"/>
    <col min="8" max="8" width="40.7109375" style="19" bestFit="1" customWidth="1"/>
    <col min="9" max="9" width="18.28125" style="19" bestFit="1" customWidth="1"/>
    <col min="10" max="10" width="6.28125" style="19" bestFit="1" customWidth="1"/>
    <col min="11" max="11" width="8.7109375" style="19" bestFit="1" customWidth="1"/>
    <col min="12" max="12" width="9.421875" style="19" bestFit="1" customWidth="1"/>
    <col min="13" max="16384" width="10.8515625" style="19" customWidth="1"/>
  </cols>
  <sheetData>
    <row r="1" spans="1:12" s="30" customFormat="1" ht="19.5" customHeight="1">
      <c r="A1" s="25" t="s">
        <v>518</v>
      </c>
      <c r="B1" s="33" t="s">
        <v>519</v>
      </c>
      <c r="C1" s="26" t="s">
        <v>520</v>
      </c>
      <c r="D1" s="27" t="s">
        <v>521</v>
      </c>
      <c r="E1" s="28" t="s">
        <v>522</v>
      </c>
      <c r="F1" s="29" t="s">
        <v>523</v>
      </c>
      <c r="G1" s="25" t="s">
        <v>524</v>
      </c>
      <c r="H1" s="25" t="s">
        <v>525</v>
      </c>
      <c r="I1" s="25" t="s">
        <v>526</v>
      </c>
      <c r="J1" s="25" t="s">
        <v>527</v>
      </c>
      <c r="K1" s="25" t="s">
        <v>528</v>
      </c>
      <c r="L1" s="25" t="s">
        <v>529</v>
      </c>
    </row>
    <row r="2" spans="1:12" s="78" customFormat="1" ht="19.5" customHeight="1">
      <c r="A2" s="79">
        <v>1021</v>
      </c>
      <c r="B2" s="100">
        <v>40142</v>
      </c>
      <c r="C2" s="84" t="s">
        <v>869</v>
      </c>
      <c r="D2" s="101">
        <v>5000</v>
      </c>
      <c r="E2" s="116">
        <v>733.25</v>
      </c>
      <c r="F2" s="102" t="s">
        <v>870</v>
      </c>
      <c r="G2" s="84" t="s">
        <v>580</v>
      </c>
      <c r="H2" s="84" t="s">
        <v>379</v>
      </c>
      <c r="I2" s="84" t="s">
        <v>877</v>
      </c>
      <c r="J2" s="127" t="s">
        <v>455</v>
      </c>
      <c r="K2" s="96" t="s">
        <v>533</v>
      </c>
      <c r="L2" s="84" t="s">
        <v>539</v>
      </c>
    </row>
    <row r="3" spans="1:12" s="78" customFormat="1" ht="19.5" customHeight="1">
      <c r="A3" s="79">
        <v>1028</v>
      </c>
      <c r="B3" s="100">
        <v>40172</v>
      </c>
      <c r="C3" s="84" t="s">
        <v>869</v>
      </c>
      <c r="D3" s="101">
        <v>6335</v>
      </c>
      <c r="E3" s="116">
        <v>929.15445</v>
      </c>
      <c r="F3" s="102" t="s">
        <v>870</v>
      </c>
      <c r="G3" s="84" t="s">
        <v>580</v>
      </c>
      <c r="H3" s="84" t="s">
        <v>379</v>
      </c>
      <c r="I3" s="84" t="s">
        <v>877</v>
      </c>
      <c r="J3" s="127" t="s">
        <v>455</v>
      </c>
      <c r="K3" s="96" t="s">
        <v>533</v>
      </c>
      <c r="L3" s="84" t="s">
        <v>539</v>
      </c>
    </row>
    <row r="4" spans="1:12" s="78" customFormat="1" ht="19.5" customHeight="1">
      <c r="A4" s="79">
        <v>685</v>
      </c>
      <c r="B4" s="100">
        <v>39844</v>
      </c>
      <c r="C4" s="84" t="s">
        <v>869</v>
      </c>
      <c r="D4" s="101">
        <v>1867</v>
      </c>
      <c r="E4" s="116">
        <v>273.6026266666667</v>
      </c>
      <c r="F4" s="102" t="s">
        <v>870</v>
      </c>
      <c r="G4" s="84" t="s">
        <v>580</v>
      </c>
      <c r="H4" s="84" t="s">
        <v>576</v>
      </c>
      <c r="I4" s="84" t="s">
        <v>877</v>
      </c>
      <c r="J4" s="127" t="s">
        <v>455</v>
      </c>
      <c r="K4" s="96" t="s">
        <v>535</v>
      </c>
      <c r="L4" s="84" t="s">
        <v>539</v>
      </c>
    </row>
    <row r="5" spans="1:12" s="78" customFormat="1" ht="19.5" customHeight="1">
      <c r="A5" s="79">
        <v>709</v>
      </c>
      <c r="B5" s="100">
        <v>39928</v>
      </c>
      <c r="C5" s="84" t="s">
        <v>869</v>
      </c>
      <c r="D5" s="101">
        <v>280.05</v>
      </c>
      <c r="E5" s="116">
        <v>41.05023818181819</v>
      </c>
      <c r="F5" s="102" t="s">
        <v>870</v>
      </c>
      <c r="G5" s="84" t="s">
        <v>580</v>
      </c>
      <c r="H5" s="84" t="s">
        <v>576</v>
      </c>
      <c r="I5" s="84" t="s">
        <v>877</v>
      </c>
      <c r="J5" s="127" t="s">
        <v>455</v>
      </c>
      <c r="K5" s="96"/>
      <c r="L5" s="84" t="s">
        <v>539</v>
      </c>
    </row>
    <row r="6" spans="1:12" s="78" customFormat="1" ht="19.5" customHeight="1">
      <c r="A6" s="79">
        <v>876</v>
      </c>
      <c r="B6" s="100">
        <v>40115</v>
      </c>
      <c r="C6" s="84" t="s">
        <v>869</v>
      </c>
      <c r="D6" s="101">
        <v>186.7</v>
      </c>
      <c r="E6" s="116">
        <v>27.387022999999992</v>
      </c>
      <c r="F6" s="102" t="s">
        <v>870</v>
      </c>
      <c r="G6" s="84" t="s">
        <v>580</v>
      </c>
      <c r="H6" s="84" t="s">
        <v>1025</v>
      </c>
      <c r="I6" s="84" t="s">
        <v>877</v>
      </c>
      <c r="J6" s="127" t="s">
        <v>455</v>
      </c>
      <c r="K6" s="96" t="s">
        <v>533</v>
      </c>
      <c r="L6" s="84" t="s">
        <v>539</v>
      </c>
    </row>
    <row r="7" spans="1:12" s="78" customFormat="1" ht="19.5" customHeight="1">
      <c r="A7" s="79">
        <v>1023</v>
      </c>
      <c r="B7" s="100">
        <v>40172</v>
      </c>
      <c r="C7" s="84" t="s">
        <v>869</v>
      </c>
      <c r="D7" s="101">
        <v>300</v>
      </c>
      <c r="E7" s="116">
        <v>44.001</v>
      </c>
      <c r="F7" s="102" t="s">
        <v>870</v>
      </c>
      <c r="G7" s="84" t="s">
        <v>580</v>
      </c>
      <c r="H7" s="84" t="s">
        <v>576</v>
      </c>
      <c r="I7" s="84" t="s">
        <v>877</v>
      </c>
      <c r="J7" s="127" t="s">
        <v>455</v>
      </c>
      <c r="K7" s="96" t="s">
        <v>533</v>
      </c>
      <c r="L7" s="84" t="s">
        <v>539</v>
      </c>
    </row>
    <row r="8" spans="1:12" s="78" customFormat="1" ht="19.5" customHeight="1">
      <c r="A8" s="79">
        <v>687</v>
      </c>
      <c r="B8" s="100">
        <v>39844</v>
      </c>
      <c r="C8" s="84" t="s">
        <v>869</v>
      </c>
      <c r="D8" s="101">
        <v>466.75</v>
      </c>
      <c r="E8" s="116">
        <v>68.40065666666668</v>
      </c>
      <c r="F8" s="102" t="s">
        <v>870</v>
      </c>
      <c r="G8" s="84" t="s">
        <v>580</v>
      </c>
      <c r="H8" s="84" t="s">
        <v>1151</v>
      </c>
      <c r="I8" s="84" t="s">
        <v>877</v>
      </c>
      <c r="J8" s="127" t="s">
        <v>455</v>
      </c>
      <c r="K8" s="96" t="s">
        <v>535</v>
      </c>
      <c r="L8" s="84" t="s">
        <v>539</v>
      </c>
    </row>
    <row r="9" spans="1:12" s="78" customFormat="1" ht="19.5" customHeight="1">
      <c r="A9" s="79">
        <v>695</v>
      </c>
      <c r="B9" s="100">
        <v>39872</v>
      </c>
      <c r="C9" s="84" t="s">
        <v>869</v>
      </c>
      <c r="D9" s="101">
        <v>466.75</v>
      </c>
      <c r="E9" s="116">
        <v>68.37887500000001</v>
      </c>
      <c r="F9" s="102" t="s">
        <v>870</v>
      </c>
      <c r="G9" s="84" t="s">
        <v>580</v>
      </c>
      <c r="H9" s="84" t="s">
        <v>847</v>
      </c>
      <c r="I9" s="84" t="s">
        <v>877</v>
      </c>
      <c r="J9" s="127" t="s">
        <v>455</v>
      </c>
      <c r="K9" s="96" t="s">
        <v>533</v>
      </c>
      <c r="L9" s="84" t="s">
        <v>817</v>
      </c>
    </row>
    <row r="10" spans="1:12" s="78" customFormat="1" ht="19.5" customHeight="1">
      <c r="A10" s="79">
        <v>704</v>
      </c>
      <c r="B10" s="100">
        <v>39897</v>
      </c>
      <c r="C10" s="84" t="s">
        <v>869</v>
      </c>
      <c r="D10" s="101">
        <v>466.75</v>
      </c>
      <c r="E10" s="116">
        <v>68.378875</v>
      </c>
      <c r="F10" s="102" t="s">
        <v>870</v>
      </c>
      <c r="G10" s="84" t="s">
        <v>580</v>
      </c>
      <c r="H10" s="84" t="s">
        <v>1150</v>
      </c>
      <c r="I10" s="84" t="s">
        <v>877</v>
      </c>
      <c r="J10" s="127" t="s">
        <v>455</v>
      </c>
      <c r="K10" s="96"/>
      <c r="L10" s="84" t="s">
        <v>539</v>
      </c>
    </row>
    <row r="11" spans="1:12" s="78" customFormat="1" ht="19.5" customHeight="1">
      <c r="A11" s="79">
        <v>713</v>
      </c>
      <c r="B11" s="100">
        <v>39928</v>
      </c>
      <c r="C11" s="84" t="s">
        <v>869</v>
      </c>
      <c r="D11" s="101">
        <v>466.75</v>
      </c>
      <c r="E11" s="116">
        <v>68.41706363636364</v>
      </c>
      <c r="F11" s="102" t="s">
        <v>870</v>
      </c>
      <c r="G11" s="84" t="s">
        <v>580</v>
      </c>
      <c r="H11" s="84" t="s">
        <v>847</v>
      </c>
      <c r="I11" s="84" t="s">
        <v>877</v>
      </c>
      <c r="J11" s="127" t="s">
        <v>455</v>
      </c>
      <c r="K11" s="96"/>
      <c r="L11" s="84" t="s">
        <v>539</v>
      </c>
    </row>
    <row r="12" spans="1:12" s="78" customFormat="1" ht="19.5" customHeight="1">
      <c r="A12" s="79">
        <v>719</v>
      </c>
      <c r="B12" s="100">
        <v>39958</v>
      </c>
      <c r="C12" s="84" t="s">
        <v>869</v>
      </c>
      <c r="D12" s="101">
        <v>466.75</v>
      </c>
      <c r="E12" s="116">
        <v>68.50074861111112</v>
      </c>
      <c r="F12" s="102" t="s">
        <v>870</v>
      </c>
      <c r="G12" s="84" t="s">
        <v>580</v>
      </c>
      <c r="H12" s="84" t="s">
        <v>847</v>
      </c>
      <c r="I12" s="84" t="s">
        <v>877</v>
      </c>
      <c r="J12" s="127" t="s">
        <v>455</v>
      </c>
      <c r="K12" s="96"/>
      <c r="L12" s="84" t="s">
        <v>539</v>
      </c>
    </row>
    <row r="13" spans="1:12" s="78" customFormat="1" ht="19.5" customHeight="1">
      <c r="A13" s="79">
        <v>728</v>
      </c>
      <c r="B13" s="100">
        <v>39989</v>
      </c>
      <c r="C13" s="84" t="s">
        <v>869</v>
      </c>
      <c r="D13" s="101">
        <v>466.75</v>
      </c>
      <c r="E13" s="116">
        <v>68.4022125</v>
      </c>
      <c r="F13" s="102" t="s">
        <v>870</v>
      </c>
      <c r="G13" s="84" t="s">
        <v>580</v>
      </c>
      <c r="H13" s="84" t="s">
        <v>1151</v>
      </c>
      <c r="I13" s="84" t="s">
        <v>877</v>
      </c>
      <c r="J13" s="127" t="s">
        <v>455</v>
      </c>
      <c r="K13" s="96"/>
      <c r="L13" s="84" t="s">
        <v>539</v>
      </c>
    </row>
    <row r="14" spans="1:12" s="78" customFormat="1" ht="19.5" customHeight="1">
      <c r="A14" s="79">
        <v>1019</v>
      </c>
      <c r="B14" s="100">
        <v>40142</v>
      </c>
      <c r="C14" s="84" t="s">
        <v>869</v>
      </c>
      <c r="D14" s="101">
        <v>500</v>
      </c>
      <c r="E14" s="116">
        <v>73.325</v>
      </c>
      <c r="F14" s="102" t="s">
        <v>870</v>
      </c>
      <c r="G14" s="84" t="s">
        <v>580</v>
      </c>
      <c r="H14" s="84" t="s">
        <v>1151</v>
      </c>
      <c r="I14" s="84" t="s">
        <v>877</v>
      </c>
      <c r="J14" s="127" t="s">
        <v>455</v>
      </c>
      <c r="K14" s="96" t="s">
        <v>535</v>
      </c>
      <c r="L14" s="84" t="s">
        <v>539</v>
      </c>
    </row>
    <row r="15" spans="1:12" s="78" customFormat="1" ht="19.5" customHeight="1">
      <c r="A15" s="79">
        <v>1027</v>
      </c>
      <c r="B15" s="100">
        <v>40172</v>
      </c>
      <c r="C15" s="84" t="s">
        <v>869</v>
      </c>
      <c r="D15" s="101">
        <v>500</v>
      </c>
      <c r="E15" s="116">
        <v>73.335</v>
      </c>
      <c r="F15" s="102" t="s">
        <v>870</v>
      </c>
      <c r="G15" s="84" t="s">
        <v>580</v>
      </c>
      <c r="H15" s="84" t="s">
        <v>847</v>
      </c>
      <c r="I15" s="84" t="s">
        <v>877</v>
      </c>
      <c r="J15" s="127" t="s">
        <v>455</v>
      </c>
      <c r="K15" s="96" t="s">
        <v>533</v>
      </c>
      <c r="L15" s="84" t="s">
        <v>539</v>
      </c>
    </row>
    <row r="16" spans="1:12" s="78" customFormat="1" ht="19.5" customHeight="1">
      <c r="A16" s="79">
        <v>1022</v>
      </c>
      <c r="B16" s="100">
        <v>40142</v>
      </c>
      <c r="C16" s="84" t="s">
        <v>869</v>
      </c>
      <c r="D16" s="101">
        <v>835</v>
      </c>
      <c r="E16" s="116">
        <v>122.45275000000001</v>
      </c>
      <c r="F16" s="102" t="s">
        <v>870</v>
      </c>
      <c r="G16" s="84" t="s">
        <v>580</v>
      </c>
      <c r="H16" s="73" t="s">
        <v>446</v>
      </c>
      <c r="I16" s="84" t="s">
        <v>877</v>
      </c>
      <c r="J16" s="127" t="s">
        <v>455</v>
      </c>
      <c r="K16" s="96" t="s">
        <v>535</v>
      </c>
      <c r="L16" s="84" t="s">
        <v>539</v>
      </c>
    </row>
    <row r="17" spans="1:12" s="78" customFormat="1" ht="19.5" customHeight="1">
      <c r="A17" s="79">
        <v>689</v>
      </c>
      <c r="B17" s="100">
        <v>39844</v>
      </c>
      <c r="C17" s="84" t="s">
        <v>869</v>
      </c>
      <c r="D17" s="101">
        <v>2333.75</v>
      </c>
      <c r="E17" s="116">
        <v>342.00328333333334</v>
      </c>
      <c r="F17" s="102" t="s">
        <v>870</v>
      </c>
      <c r="G17" s="84" t="s">
        <v>580</v>
      </c>
      <c r="H17" s="84" t="s">
        <v>446</v>
      </c>
      <c r="I17" s="84" t="s">
        <v>877</v>
      </c>
      <c r="J17" s="127" t="s">
        <v>455</v>
      </c>
      <c r="K17" s="96" t="s">
        <v>837</v>
      </c>
      <c r="L17" s="84" t="s">
        <v>539</v>
      </c>
    </row>
    <row r="18" spans="1:12" s="78" customFormat="1" ht="19.5" customHeight="1">
      <c r="A18" s="79">
        <v>694</v>
      </c>
      <c r="B18" s="100">
        <v>39872</v>
      </c>
      <c r="C18" s="84" t="s">
        <v>869</v>
      </c>
      <c r="D18" s="101">
        <v>1867</v>
      </c>
      <c r="E18" s="116">
        <v>273.51550000000003</v>
      </c>
      <c r="F18" s="102" t="s">
        <v>870</v>
      </c>
      <c r="G18" s="84" t="s">
        <v>580</v>
      </c>
      <c r="H18" s="84" t="s">
        <v>446</v>
      </c>
      <c r="I18" s="84" t="s">
        <v>877</v>
      </c>
      <c r="J18" s="127" t="s">
        <v>455</v>
      </c>
      <c r="K18" s="96" t="s">
        <v>533</v>
      </c>
      <c r="L18" s="84" t="s">
        <v>539</v>
      </c>
    </row>
    <row r="19" spans="1:12" s="78" customFormat="1" ht="19.5" customHeight="1">
      <c r="A19" s="79">
        <v>696</v>
      </c>
      <c r="B19" s="100">
        <v>39872</v>
      </c>
      <c r="C19" s="84" t="s">
        <v>869</v>
      </c>
      <c r="D19" s="101">
        <v>1867</v>
      </c>
      <c r="E19" s="116">
        <v>273.51550000000003</v>
      </c>
      <c r="F19" s="102" t="s">
        <v>870</v>
      </c>
      <c r="G19" s="84" t="s">
        <v>580</v>
      </c>
      <c r="H19" s="88" t="s">
        <v>446</v>
      </c>
      <c r="I19" s="84" t="s">
        <v>877</v>
      </c>
      <c r="J19" s="127" t="s">
        <v>455</v>
      </c>
      <c r="K19" s="96" t="s">
        <v>533</v>
      </c>
      <c r="L19" s="84" t="s">
        <v>539</v>
      </c>
    </row>
    <row r="20" spans="1:12" s="78" customFormat="1" ht="19.5" customHeight="1">
      <c r="A20" s="79">
        <v>697</v>
      </c>
      <c r="B20" s="100">
        <v>39872</v>
      </c>
      <c r="C20" s="84" t="s">
        <v>869</v>
      </c>
      <c r="D20" s="101">
        <v>2333.75</v>
      </c>
      <c r="E20" s="116">
        <v>341.894375</v>
      </c>
      <c r="F20" s="102" t="s">
        <v>870</v>
      </c>
      <c r="G20" s="84" t="s">
        <v>580</v>
      </c>
      <c r="H20" s="88" t="s">
        <v>446</v>
      </c>
      <c r="I20" s="84" t="s">
        <v>877</v>
      </c>
      <c r="J20" s="127" t="s">
        <v>455</v>
      </c>
      <c r="K20" s="96" t="s">
        <v>533</v>
      </c>
      <c r="L20" s="84" t="s">
        <v>539</v>
      </c>
    </row>
    <row r="21" spans="1:12" s="78" customFormat="1" ht="19.5" customHeight="1">
      <c r="A21" s="79">
        <v>702</v>
      </c>
      <c r="B21" s="100">
        <v>39897</v>
      </c>
      <c r="C21" s="84" t="s">
        <v>869</v>
      </c>
      <c r="D21" s="101">
        <v>1867</v>
      </c>
      <c r="E21" s="116">
        <v>273.5155</v>
      </c>
      <c r="F21" s="102" t="s">
        <v>870</v>
      </c>
      <c r="G21" s="84" t="s">
        <v>580</v>
      </c>
      <c r="H21" s="84" t="s">
        <v>446</v>
      </c>
      <c r="I21" s="84" t="s">
        <v>877</v>
      </c>
      <c r="J21" s="127" t="s">
        <v>455</v>
      </c>
      <c r="K21" s="96"/>
      <c r="L21" s="84" t="s">
        <v>539</v>
      </c>
    </row>
    <row r="22" spans="1:12" s="78" customFormat="1" ht="19.5" customHeight="1">
      <c r="A22" s="79">
        <v>703</v>
      </c>
      <c r="B22" s="100">
        <v>39897</v>
      </c>
      <c r="C22" s="84" t="s">
        <v>869</v>
      </c>
      <c r="D22" s="101">
        <v>1400.25</v>
      </c>
      <c r="E22" s="116">
        <v>205.13662499999998</v>
      </c>
      <c r="F22" s="102" t="s">
        <v>870</v>
      </c>
      <c r="G22" s="84" t="s">
        <v>580</v>
      </c>
      <c r="H22" s="88" t="s">
        <v>446</v>
      </c>
      <c r="I22" s="84" t="s">
        <v>877</v>
      </c>
      <c r="J22" s="127" t="s">
        <v>455</v>
      </c>
      <c r="K22" s="96"/>
      <c r="L22" s="84" t="s">
        <v>539</v>
      </c>
    </row>
    <row r="23" spans="1:12" s="78" customFormat="1" ht="19.5" customHeight="1">
      <c r="A23" s="79">
        <v>705</v>
      </c>
      <c r="B23" s="100">
        <v>39897</v>
      </c>
      <c r="C23" s="84" t="s">
        <v>869</v>
      </c>
      <c r="D23" s="101">
        <v>653.45</v>
      </c>
      <c r="E23" s="116">
        <v>95.730425</v>
      </c>
      <c r="F23" s="102" t="s">
        <v>870</v>
      </c>
      <c r="G23" s="84" t="s">
        <v>580</v>
      </c>
      <c r="H23" s="84" t="s">
        <v>446</v>
      </c>
      <c r="I23" s="84" t="s">
        <v>877</v>
      </c>
      <c r="J23" s="127" t="s">
        <v>455</v>
      </c>
      <c r="K23" s="96"/>
      <c r="L23" s="84" t="s">
        <v>539</v>
      </c>
    </row>
    <row r="24" spans="1:12" s="78" customFormat="1" ht="19.5" customHeight="1">
      <c r="A24" s="79">
        <v>706</v>
      </c>
      <c r="B24" s="100">
        <v>39897</v>
      </c>
      <c r="C24" s="84" t="s">
        <v>869</v>
      </c>
      <c r="D24" s="101">
        <v>1400.25</v>
      </c>
      <c r="E24" s="83">
        <v>205.13662499999998</v>
      </c>
      <c r="F24" s="102" t="s">
        <v>870</v>
      </c>
      <c r="G24" s="84" t="s">
        <v>580</v>
      </c>
      <c r="H24" s="84" t="s">
        <v>446</v>
      </c>
      <c r="I24" s="84" t="s">
        <v>877</v>
      </c>
      <c r="J24" s="127" t="s">
        <v>455</v>
      </c>
      <c r="K24" s="96"/>
      <c r="L24" s="84" t="s">
        <v>539</v>
      </c>
    </row>
    <row r="25" spans="1:12" s="78" customFormat="1" ht="19.5" customHeight="1">
      <c r="A25" s="79">
        <v>711</v>
      </c>
      <c r="B25" s="100">
        <v>39928</v>
      </c>
      <c r="C25" s="84" t="s">
        <v>869</v>
      </c>
      <c r="D25" s="101">
        <v>1867</v>
      </c>
      <c r="E25" s="83">
        <v>273.66825454545454</v>
      </c>
      <c r="F25" s="102" t="s">
        <v>870</v>
      </c>
      <c r="G25" s="84" t="s">
        <v>580</v>
      </c>
      <c r="H25" s="85" t="s">
        <v>446</v>
      </c>
      <c r="I25" s="84" t="s">
        <v>877</v>
      </c>
      <c r="J25" s="127" t="s">
        <v>455</v>
      </c>
      <c r="K25" s="96"/>
      <c r="L25" s="84" t="s">
        <v>817</v>
      </c>
    </row>
    <row r="26" spans="1:12" s="78" customFormat="1" ht="19.5" customHeight="1">
      <c r="A26" s="79">
        <v>712</v>
      </c>
      <c r="B26" s="100">
        <v>39928</v>
      </c>
      <c r="C26" s="84" t="s">
        <v>869</v>
      </c>
      <c r="D26" s="101">
        <v>933.5</v>
      </c>
      <c r="E26" s="83">
        <v>136.83412727272727</v>
      </c>
      <c r="F26" s="102" t="s">
        <v>870</v>
      </c>
      <c r="G26" s="84" t="s">
        <v>580</v>
      </c>
      <c r="H26" s="84" t="s">
        <v>446</v>
      </c>
      <c r="I26" s="84" t="s">
        <v>877</v>
      </c>
      <c r="J26" s="127" t="s">
        <v>455</v>
      </c>
      <c r="K26" s="96"/>
      <c r="L26" s="84" t="s">
        <v>539</v>
      </c>
    </row>
    <row r="27" spans="1:12" s="78" customFormat="1" ht="19.5" customHeight="1">
      <c r="A27" s="79">
        <v>714</v>
      </c>
      <c r="B27" s="100">
        <v>39928</v>
      </c>
      <c r="C27" s="84" t="s">
        <v>869</v>
      </c>
      <c r="D27" s="101">
        <v>653.45</v>
      </c>
      <c r="E27" s="83">
        <v>95.78388909090908</v>
      </c>
      <c r="F27" s="102" t="s">
        <v>870</v>
      </c>
      <c r="G27" s="84" t="s">
        <v>580</v>
      </c>
      <c r="H27" s="84" t="s">
        <v>446</v>
      </c>
      <c r="I27" s="84" t="s">
        <v>877</v>
      </c>
      <c r="J27" s="127" t="s">
        <v>455</v>
      </c>
      <c r="K27" s="96"/>
      <c r="L27" s="84" t="s">
        <v>539</v>
      </c>
    </row>
    <row r="28" spans="1:12" s="78" customFormat="1" ht="19.5" customHeight="1">
      <c r="A28" s="79">
        <v>718</v>
      </c>
      <c r="B28" s="100">
        <v>39958</v>
      </c>
      <c r="C28" s="84" t="s">
        <v>869</v>
      </c>
      <c r="D28" s="101">
        <v>1867</v>
      </c>
      <c r="E28" s="83">
        <v>274.0029944444445</v>
      </c>
      <c r="F28" s="102" t="s">
        <v>870</v>
      </c>
      <c r="G28" s="84" t="s">
        <v>580</v>
      </c>
      <c r="H28" s="84" t="s">
        <v>446</v>
      </c>
      <c r="I28" s="84" t="s">
        <v>877</v>
      </c>
      <c r="J28" s="127" t="s">
        <v>455</v>
      </c>
      <c r="K28" s="96"/>
      <c r="L28" s="84" t="s">
        <v>900</v>
      </c>
    </row>
    <row r="29" spans="1:12" s="78" customFormat="1" ht="19.5" customHeight="1">
      <c r="A29" s="79">
        <v>720</v>
      </c>
      <c r="B29" s="100">
        <v>39958</v>
      </c>
      <c r="C29" s="84" t="s">
        <v>869</v>
      </c>
      <c r="D29" s="101">
        <v>466.75</v>
      </c>
      <c r="E29" s="83">
        <v>68.50074861111112</v>
      </c>
      <c r="F29" s="102" t="s">
        <v>870</v>
      </c>
      <c r="G29" s="84" t="s">
        <v>580</v>
      </c>
      <c r="H29" s="84" t="s">
        <v>446</v>
      </c>
      <c r="I29" s="84" t="s">
        <v>877</v>
      </c>
      <c r="J29" s="127" t="s">
        <v>455</v>
      </c>
      <c r="K29" s="96"/>
      <c r="L29" s="84" t="s">
        <v>539</v>
      </c>
    </row>
    <row r="30" spans="1:12" s="78" customFormat="1" ht="19.5" customHeight="1">
      <c r="A30" s="79">
        <v>721</v>
      </c>
      <c r="B30" s="100">
        <v>39958</v>
      </c>
      <c r="C30" s="84" t="s">
        <v>869</v>
      </c>
      <c r="D30" s="101">
        <v>466.75</v>
      </c>
      <c r="E30" s="83">
        <v>68.50074861111112</v>
      </c>
      <c r="F30" s="102" t="s">
        <v>870</v>
      </c>
      <c r="G30" s="84" t="s">
        <v>580</v>
      </c>
      <c r="H30" s="85" t="s">
        <v>446</v>
      </c>
      <c r="I30" s="84" t="s">
        <v>877</v>
      </c>
      <c r="J30" s="127" t="s">
        <v>455</v>
      </c>
      <c r="K30" s="96"/>
      <c r="L30" s="84" t="s">
        <v>539</v>
      </c>
    </row>
    <row r="31" spans="1:12" s="78" customFormat="1" ht="19.5" customHeight="1">
      <c r="A31" s="79">
        <v>725</v>
      </c>
      <c r="B31" s="100">
        <v>39989</v>
      </c>
      <c r="C31" s="84" t="s">
        <v>869</v>
      </c>
      <c r="D31" s="101">
        <v>933.5</v>
      </c>
      <c r="E31" s="83">
        <v>136.804425</v>
      </c>
      <c r="F31" s="102" t="s">
        <v>870</v>
      </c>
      <c r="G31" s="84" t="s">
        <v>580</v>
      </c>
      <c r="H31" s="84" t="s">
        <v>446</v>
      </c>
      <c r="I31" s="84" t="s">
        <v>877</v>
      </c>
      <c r="J31" s="127" t="s">
        <v>455</v>
      </c>
      <c r="K31" s="96"/>
      <c r="L31" s="84" t="s">
        <v>539</v>
      </c>
    </row>
    <row r="32" spans="1:12" s="78" customFormat="1" ht="19.5" customHeight="1">
      <c r="A32" s="79">
        <v>726</v>
      </c>
      <c r="B32" s="100">
        <v>39989</v>
      </c>
      <c r="C32" s="84" t="s">
        <v>869</v>
      </c>
      <c r="D32" s="101">
        <v>1867</v>
      </c>
      <c r="E32" s="83">
        <v>273.60885</v>
      </c>
      <c r="F32" s="102" t="s">
        <v>870</v>
      </c>
      <c r="G32" s="84" t="s">
        <v>580</v>
      </c>
      <c r="H32" s="84" t="s">
        <v>446</v>
      </c>
      <c r="I32" s="84" t="s">
        <v>877</v>
      </c>
      <c r="J32" s="127" t="s">
        <v>455</v>
      </c>
      <c r="K32" s="96"/>
      <c r="L32" s="84" t="s">
        <v>539</v>
      </c>
    </row>
    <row r="33" spans="1:12" s="78" customFormat="1" ht="19.5" customHeight="1">
      <c r="A33" s="79">
        <v>729</v>
      </c>
      <c r="B33" s="100">
        <v>39989</v>
      </c>
      <c r="C33" s="84" t="s">
        <v>869</v>
      </c>
      <c r="D33" s="101">
        <v>466.75</v>
      </c>
      <c r="E33" s="83">
        <v>68.4022125</v>
      </c>
      <c r="F33" s="102" t="s">
        <v>870</v>
      </c>
      <c r="G33" s="84" t="s">
        <v>580</v>
      </c>
      <c r="H33" s="84" t="s">
        <v>446</v>
      </c>
      <c r="I33" s="84" t="s">
        <v>877</v>
      </c>
      <c r="J33" s="127" t="s">
        <v>455</v>
      </c>
      <c r="K33" s="96"/>
      <c r="L33" s="84" t="s">
        <v>539</v>
      </c>
    </row>
    <row r="34" spans="1:12" s="78" customFormat="1" ht="19.5" customHeight="1">
      <c r="A34" s="79">
        <v>730</v>
      </c>
      <c r="B34" s="100">
        <v>39989</v>
      </c>
      <c r="C34" s="84" t="s">
        <v>869</v>
      </c>
      <c r="D34" s="101">
        <v>2800.5</v>
      </c>
      <c r="E34" s="83">
        <v>410.41327500000006</v>
      </c>
      <c r="F34" s="102" t="s">
        <v>870</v>
      </c>
      <c r="G34" s="84" t="s">
        <v>580</v>
      </c>
      <c r="H34" s="88" t="s">
        <v>446</v>
      </c>
      <c r="I34" s="84" t="s">
        <v>877</v>
      </c>
      <c r="J34" s="127" t="s">
        <v>455</v>
      </c>
      <c r="K34" s="96"/>
      <c r="L34" s="84" t="s">
        <v>539</v>
      </c>
    </row>
    <row r="35" spans="1:12" s="78" customFormat="1" ht="19.5" customHeight="1">
      <c r="A35" s="79">
        <v>835</v>
      </c>
      <c r="B35" s="100">
        <v>39989</v>
      </c>
      <c r="C35" s="84" t="s">
        <v>869</v>
      </c>
      <c r="D35" s="101">
        <v>933.5</v>
      </c>
      <c r="E35" s="83">
        <v>136.80442500000004</v>
      </c>
      <c r="F35" s="102" t="s">
        <v>870</v>
      </c>
      <c r="G35" s="84" t="s">
        <v>580</v>
      </c>
      <c r="H35" s="84" t="s">
        <v>446</v>
      </c>
      <c r="I35" s="84" t="s">
        <v>877</v>
      </c>
      <c r="J35" s="127" t="s">
        <v>455</v>
      </c>
      <c r="K35" s="96"/>
      <c r="L35" s="84" t="s">
        <v>539</v>
      </c>
    </row>
    <row r="36" spans="1:12" s="78" customFormat="1" ht="19.5" customHeight="1">
      <c r="A36" s="79">
        <v>734</v>
      </c>
      <c r="B36" s="100">
        <v>40019</v>
      </c>
      <c r="C36" s="84" t="s">
        <v>869</v>
      </c>
      <c r="D36" s="101">
        <v>466.75</v>
      </c>
      <c r="E36" s="83">
        <v>68.42166041666667</v>
      </c>
      <c r="F36" s="102" t="s">
        <v>870</v>
      </c>
      <c r="G36" s="84" t="s">
        <v>580</v>
      </c>
      <c r="H36" s="73" t="s">
        <v>446</v>
      </c>
      <c r="I36" s="84" t="s">
        <v>877</v>
      </c>
      <c r="J36" s="127" t="s">
        <v>455</v>
      </c>
      <c r="K36" s="96"/>
      <c r="L36" s="84" t="s">
        <v>539</v>
      </c>
    </row>
    <row r="37" spans="1:12" s="78" customFormat="1" ht="19.5" customHeight="1">
      <c r="A37" s="79">
        <v>735</v>
      </c>
      <c r="B37" s="100">
        <v>40019</v>
      </c>
      <c r="C37" s="84" t="s">
        <v>869</v>
      </c>
      <c r="D37" s="101">
        <v>1867</v>
      </c>
      <c r="E37" s="83">
        <v>273.6866416666667</v>
      </c>
      <c r="F37" s="102" t="s">
        <v>870</v>
      </c>
      <c r="G37" s="84" t="s">
        <v>580</v>
      </c>
      <c r="H37" s="73" t="s">
        <v>446</v>
      </c>
      <c r="I37" s="84" t="s">
        <v>877</v>
      </c>
      <c r="J37" s="127" t="s">
        <v>455</v>
      </c>
      <c r="K37" s="96"/>
      <c r="L37" s="84" t="s">
        <v>539</v>
      </c>
    </row>
    <row r="38" spans="1:12" s="78" customFormat="1" ht="19.5" customHeight="1">
      <c r="A38" s="79">
        <v>736</v>
      </c>
      <c r="B38" s="100">
        <v>40019</v>
      </c>
      <c r="C38" s="84" t="s">
        <v>869</v>
      </c>
      <c r="D38" s="101">
        <v>466.75</v>
      </c>
      <c r="E38" s="116">
        <v>68.42166041666667</v>
      </c>
      <c r="F38" s="102" t="s">
        <v>870</v>
      </c>
      <c r="G38" s="84" t="s">
        <v>580</v>
      </c>
      <c r="H38" s="73" t="s">
        <v>446</v>
      </c>
      <c r="I38" s="84" t="s">
        <v>877</v>
      </c>
      <c r="J38" s="127" t="s">
        <v>455</v>
      </c>
      <c r="K38" s="96"/>
      <c r="L38" s="84" t="s">
        <v>539</v>
      </c>
    </row>
    <row r="39" spans="1:12" s="78" customFormat="1" ht="19.5" customHeight="1">
      <c r="A39" s="79">
        <v>737</v>
      </c>
      <c r="B39" s="100">
        <v>40019</v>
      </c>
      <c r="C39" s="84" t="s">
        <v>869</v>
      </c>
      <c r="D39" s="101">
        <v>466.75</v>
      </c>
      <c r="E39" s="116">
        <v>68.42166041666667</v>
      </c>
      <c r="F39" s="102" t="s">
        <v>870</v>
      </c>
      <c r="G39" s="84" t="s">
        <v>580</v>
      </c>
      <c r="H39" s="73" t="s">
        <v>446</v>
      </c>
      <c r="I39" s="84" t="s">
        <v>877</v>
      </c>
      <c r="J39" s="127" t="s">
        <v>455</v>
      </c>
      <c r="K39" s="96"/>
      <c r="L39" s="84" t="s">
        <v>817</v>
      </c>
    </row>
    <row r="40" spans="1:12" s="78" customFormat="1" ht="19.5" customHeight="1">
      <c r="A40" s="79">
        <v>738</v>
      </c>
      <c r="B40" s="100">
        <v>40019</v>
      </c>
      <c r="C40" s="84" t="s">
        <v>869</v>
      </c>
      <c r="D40" s="101">
        <v>4667.5</v>
      </c>
      <c r="E40" s="116">
        <v>684.2166041666667</v>
      </c>
      <c r="F40" s="102" t="s">
        <v>870</v>
      </c>
      <c r="G40" s="84" t="s">
        <v>580</v>
      </c>
      <c r="H40" s="73" t="s">
        <v>446</v>
      </c>
      <c r="I40" s="84" t="s">
        <v>877</v>
      </c>
      <c r="J40" s="127" t="s">
        <v>455</v>
      </c>
      <c r="K40" s="96"/>
      <c r="L40" s="84" t="s">
        <v>817</v>
      </c>
    </row>
    <row r="41" spans="1:12" s="78" customFormat="1" ht="19.5" customHeight="1">
      <c r="A41" s="79">
        <v>741</v>
      </c>
      <c r="B41" s="100">
        <v>40019</v>
      </c>
      <c r="C41" s="84" t="s">
        <v>869</v>
      </c>
      <c r="D41" s="101">
        <v>933.5</v>
      </c>
      <c r="E41" s="116">
        <v>136.84332083333334</v>
      </c>
      <c r="F41" s="102" t="s">
        <v>870</v>
      </c>
      <c r="G41" s="84" t="s">
        <v>580</v>
      </c>
      <c r="H41" s="73" t="s">
        <v>446</v>
      </c>
      <c r="I41" s="84" t="s">
        <v>877</v>
      </c>
      <c r="J41" s="127" t="s">
        <v>455</v>
      </c>
      <c r="K41" s="96"/>
      <c r="L41" s="84" t="s">
        <v>539</v>
      </c>
    </row>
    <row r="42" spans="1:12" s="78" customFormat="1" ht="19.5" customHeight="1">
      <c r="A42" s="79">
        <v>742</v>
      </c>
      <c r="B42" s="100">
        <v>40050</v>
      </c>
      <c r="C42" s="84" t="s">
        <v>869</v>
      </c>
      <c r="D42" s="101">
        <v>280.05</v>
      </c>
      <c r="E42" s="116">
        <v>41.05533</v>
      </c>
      <c r="F42" s="102" t="s">
        <v>870</v>
      </c>
      <c r="G42" s="84" t="s">
        <v>580</v>
      </c>
      <c r="H42" s="73" t="s">
        <v>446</v>
      </c>
      <c r="I42" s="84" t="s">
        <v>877</v>
      </c>
      <c r="J42" s="127" t="s">
        <v>455</v>
      </c>
      <c r="K42" s="96"/>
      <c r="L42" s="84" t="s">
        <v>539</v>
      </c>
    </row>
    <row r="43" spans="1:12" s="78" customFormat="1" ht="19.5" customHeight="1">
      <c r="A43" s="79">
        <v>743</v>
      </c>
      <c r="B43" s="100">
        <v>40050</v>
      </c>
      <c r="C43" s="84" t="s">
        <v>869</v>
      </c>
      <c r="D43" s="101">
        <v>1867</v>
      </c>
      <c r="E43" s="116">
        <v>273.7022</v>
      </c>
      <c r="F43" s="102" t="s">
        <v>870</v>
      </c>
      <c r="G43" s="84" t="s">
        <v>580</v>
      </c>
      <c r="H43" s="112" t="s">
        <v>446</v>
      </c>
      <c r="I43" s="84" t="s">
        <v>877</v>
      </c>
      <c r="J43" s="127" t="s">
        <v>455</v>
      </c>
      <c r="K43" s="96"/>
      <c r="L43" s="84" t="s">
        <v>539</v>
      </c>
    </row>
    <row r="44" spans="1:12" s="78" customFormat="1" ht="19.5" customHeight="1">
      <c r="A44" s="79">
        <v>744</v>
      </c>
      <c r="B44" s="100">
        <v>40050</v>
      </c>
      <c r="C44" s="84" t="s">
        <v>869</v>
      </c>
      <c r="D44" s="101">
        <v>466.75</v>
      </c>
      <c r="E44" s="116">
        <v>68.42555</v>
      </c>
      <c r="F44" s="102" t="s">
        <v>870</v>
      </c>
      <c r="G44" s="84" t="s">
        <v>580</v>
      </c>
      <c r="H44" s="73" t="s">
        <v>446</v>
      </c>
      <c r="I44" s="84" t="s">
        <v>877</v>
      </c>
      <c r="J44" s="127" t="s">
        <v>455</v>
      </c>
      <c r="K44" s="96"/>
      <c r="L44" s="84" t="s">
        <v>539</v>
      </c>
    </row>
    <row r="45" spans="1:12" s="78" customFormat="1" ht="19.5" customHeight="1">
      <c r="A45" s="79">
        <v>745</v>
      </c>
      <c r="B45" s="100">
        <v>40050</v>
      </c>
      <c r="C45" s="84" t="s">
        <v>869</v>
      </c>
      <c r="D45" s="101">
        <v>466.75</v>
      </c>
      <c r="E45" s="116">
        <v>68.42555</v>
      </c>
      <c r="F45" s="102" t="s">
        <v>870</v>
      </c>
      <c r="G45" s="84" t="s">
        <v>580</v>
      </c>
      <c r="H45" s="73" t="s">
        <v>446</v>
      </c>
      <c r="I45" s="84" t="s">
        <v>877</v>
      </c>
      <c r="J45" s="127" t="s">
        <v>455</v>
      </c>
      <c r="K45" s="96"/>
      <c r="L45" s="84" t="s">
        <v>539</v>
      </c>
    </row>
    <row r="46" spans="1:12" s="78" customFormat="1" ht="19.5" customHeight="1">
      <c r="A46" s="79">
        <v>746</v>
      </c>
      <c r="B46" s="100">
        <v>40050</v>
      </c>
      <c r="C46" s="84" t="s">
        <v>869</v>
      </c>
      <c r="D46" s="101">
        <v>933.5</v>
      </c>
      <c r="E46" s="116">
        <v>136.8511</v>
      </c>
      <c r="F46" s="102" t="s">
        <v>870</v>
      </c>
      <c r="G46" s="84" t="s">
        <v>580</v>
      </c>
      <c r="H46" s="73" t="s">
        <v>446</v>
      </c>
      <c r="I46" s="84" t="s">
        <v>877</v>
      </c>
      <c r="J46" s="127" t="s">
        <v>455</v>
      </c>
      <c r="K46" s="96"/>
      <c r="L46" s="84" t="s">
        <v>539</v>
      </c>
    </row>
    <row r="47" spans="1:12" s="78" customFormat="1" ht="19.5" customHeight="1">
      <c r="A47" s="79">
        <v>747</v>
      </c>
      <c r="B47" s="100">
        <v>40050</v>
      </c>
      <c r="C47" s="84" t="s">
        <v>869</v>
      </c>
      <c r="D47" s="101">
        <v>4667.5</v>
      </c>
      <c r="E47" s="116">
        <v>684.2555</v>
      </c>
      <c r="F47" s="102" t="s">
        <v>870</v>
      </c>
      <c r="G47" s="84" t="s">
        <v>580</v>
      </c>
      <c r="H47" s="112" t="s">
        <v>446</v>
      </c>
      <c r="I47" s="84" t="s">
        <v>877</v>
      </c>
      <c r="J47" s="127" t="s">
        <v>455</v>
      </c>
      <c r="K47" s="96"/>
      <c r="L47" s="84" t="s">
        <v>539</v>
      </c>
    </row>
    <row r="48" spans="1:12" s="78" customFormat="1" ht="19.5" customHeight="1">
      <c r="A48" s="79">
        <v>750</v>
      </c>
      <c r="B48" s="100">
        <v>40050</v>
      </c>
      <c r="C48" s="84" t="s">
        <v>869</v>
      </c>
      <c r="D48" s="101">
        <v>186.7</v>
      </c>
      <c r="E48" s="116">
        <v>27.370219999999996</v>
      </c>
      <c r="F48" s="102" t="s">
        <v>870</v>
      </c>
      <c r="G48" s="84" t="s">
        <v>580</v>
      </c>
      <c r="H48" s="112" t="s">
        <v>446</v>
      </c>
      <c r="I48" s="84" t="s">
        <v>877</v>
      </c>
      <c r="J48" s="127" t="s">
        <v>455</v>
      </c>
      <c r="K48" s="96"/>
      <c r="L48" s="84" t="s">
        <v>539</v>
      </c>
    </row>
    <row r="49" spans="1:12" s="78" customFormat="1" ht="19.5" customHeight="1">
      <c r="A49" s="79">
        <v>751</v>
      </c>
      <c r="B49" s="100">
        <v>40081</v>
      </c>
      <c r="C49" s="84" t="s">
        <v>869</v>
      </c>
      <c r="D49" s="101">
        <v>280.05</v>
      </c>
      <c r="E49" s="116">
        <v>41.080534500000006</v>
      </c>
      <c r="F49" s="102" t="s">
        <v>870</v>
      </c>
      <c r="G49" s="84" t="s">
        <v>580</v>
      </c>
      <c r="H49" s="112" t="s">
        <v>446</v>
      </c>
      <c r="I49" s="84" t="s">
        <v>877</v>
      </c>
      <c r="J49" s="127" t="s">
        <v>455</v>
      </c>
      <c r="K49" s="96"/>
      <c r="L49" s="84" t="s">
        <v>539</v>
      </c>
    </row>
    <row r="50" spans="1:12" s="78" customFormat="1" ht="19.5" customHeight="1">
      <c r="A50" s="79">
        <v>752</v>
      </c>
      <c r="B50" s="100">
        <v>40081</v>
      </c>
      <c r="C50" s="84" t="s">
        <v>869</v>
      </c>
      <c r="D50" s="101">
        <v>1867</v>
      </c>
      <c r="E50" s="116">
        <v>273.87023000000005</v>
      </c>
      <c r="F50" s="102" t="s">
        <v>870</v>
      </c>
      <c r="G50" s="84" t="s">
        <v>580</v>
      </c>
      <c r="H50" s="112" t="s">
        <v>446</v>
      </c>
      <c r="I50" s="84" t="s">
        <v>877</v>
      </c>
      <c r="J50" s="127" t="s">
        <v>455</v>
      </c>
      <c r="K50" s="96"/>
      <c r="L50" s="84" t="s">
        <v>539</v>
      </c>
    </row>
    <row r="51" spans="1:12" s="78" customFormat="1" ht="19.5" customHeight="1">
      <c r="A51" s="79">
        <v>755</v>
      </c>
      <c r="B51" s="100">
        <v>40081</v>
      </c>
      <c r="C51" s="84" t="s">
        <v>869</v>
      </c>
      <c r="D51" s="101">
        <v>933.5</v>
      </c>
      <c r="E51" s="116">
        <v>136.93511500000002</v>
      </c>
      <c r="F51" s="102" t="s">
        <v>870</v>
      </c>
      <c r="G51" s="84" t="s">
        <v>580</v>
      </c>
      <c r="H51" s="112" t="s">
        <v>446</v>
      </c>
      <c r="I51" s="84" t="s">
        <v>877</v>
      </c>
      <c r="J51" s="127" t="s">
        <v>455</v>
      </c>
      <c r="K51" s="96"/>
      <c r="L51" s="84" t="s">
        <v>817</v>
      </c>
    </row>
    <row r="52" spans="1:12" s="78" customFormat="1" ht="19.5" customHeight="1">
      <c r="A52" s="79">
        <v>756</v>
      </c>
      <c r="B52" s="100">
        <v>40081</v>
      </c>
      <c r="C52" s="84" t="s">
        <v>869</v>
      </c>
      <c r="D52" s="101">
        <v>4667.5</v>
      </c>
      <c r="E52" s="116">
        <v>684.6755750000001</v>
      </c>
      <c r="F52" s="102" t="s">
        <v>870</v>
      </c>
      <c r="G52" s="84" t="s">
        <v>580</v>
      </c>
      <c r="H52" s="112" t="s">
        <v>446</v>
      </c>
      <c r="I52" s="84" t="s">
        <v>877</v>
      </c>
      <c r="J52" s="127" t="s">
        <v>455</v>
      </c>
      <c r="K52" s="96"/>
      <c r="L52" s="84" t="s">
        <v>817</v>
      </c>
    </row>
    <row r="53" spans="1:12" s="78" customFormat="1" ht="19.5" customHeight="1">
      <c r="A53" s="79">
        <v>758</v>
      </c>
      <c r="B53" s="100">
        <v>40081</v>
      </c>
      <c r="C53" s="84" t="s">
        <v>869</v>
      </c>
      <c r="D53" s="101">
        <v>186.7</v>
      </c>
      <c r="E53" s="116">
        <v>27.387023000000003</v>
      </c>
      <c r="F53" s="102" t="s">
        <v>870</v>
      </c>
      <c r="G53" s="84" t="s">
        <v>580</v>
      </c>
      <c r="H53" s="112" t="s">
        <v>446</v>
      </c>
      <c r="I53" s="84" t="s">
        <v>877</v>
      </c>
      <c r="J53" s="127" t="s">
        <v>455</v>
      </c>
      <c r="K53" s="96"/>
      <c r="L53" s="84" t="s">
        <v>539</v>
      </c>
    </row>
    <row r="54" spans="1:12" s="78" customFormat="1" ht="19.5" customHeight="1">
      <c r="A54" s="79">
        <v>869</v>
      </c>
      <c r="B54" s="100">
        <v>40115</v>
      </c>
      <c r="C54" s="84" t="s">
        <v>869</v>
      </c>
      <c r="D54" s="101">
        <v>280</v>
      </c>
      <c r="E54" s="116">
        <v>41.07319999999999</v>
      </c>
      <c r="F54" s="102" t="s">
        <v>870</v>
      </c>
      <c r="G54" s="84" t="s">
        <v>580</v>
      </c>
      <c r="H54" s="85" t="s">
        <v>446</v>
      </c>
      <c r="I54" s="84" t="s">
        <v>877</v>
      </c>
      <c r="J54" s="127" t="s">
        <v>455</v>
      </c>
      <c r="K54" s="96" t="s">
        <v>533</v>
      </c>
      <c r="L54" s="84" t="s">
        <v>817</v>
      </c>
    </row>
    <row r="55" spans="1:12" s="78" customFormat="1" ht="19.5" customHeight="1">
      <c r="A55" s="79">
        <v>871</v>
      </c>
      <c r="B55" s="100">
        <v>40115</v>
      </c>
      <c r="C55" s="84" t="s">
        <v>869</v>
      </c>
      <c r="D55" s="101">
        <v>466.75</v>
      </c>
      <c r="E55" s="83">
        <v>68.46755749999998</v>
      </c>
      <c r="F55" s="102" t="s">
        <v>870</v>
      </c>
      <c r="G55" s="84" t="s">
        <v>580</v>
      </c>
      <c r="H55" s="84" t="s">
        <v>446</v>
      </c>
      <c r="I55" s="84" t="s">
        <v>877</v>
      </c>
      <c r="J55" s="127" t="s">
        <v>455</v>
      </c>
      <c r="K55" s="96" t="s">
        <v>533</v>
      </c>
      <c r="L55" s="84" t="s">
        <v>817</v>
      </c>
    </row>
    <row r="56" spans="1:12" s="78" customFormat="1" ht="19.5" customHeight="1">
      <c r="A56" s="79">
        <v>873</v>
      </c>
      <c r="B56" s="100">
        <v>40115</v>
      </c>
      <c r="C56" s="84" t="s">
        <v>869</v>
      </c>
      <c r="D56" s="101">
        <v>1867</v>
      </c>
      <c r="E56" s="83">
        <v>273.87022999999994</v>
      </c>
      <c r="F56" s="102" t="s">
        <v>870</v>
      </c>
      <c r="G56" s="84" t="s">
        <v>580</v>
      </c>
      <c r="H56" s="84" t="s">
        <v>446</v>
      </c>
      <c r="I56" s="84" t="s">
        <v>877</v>
      </c>
      <c r="J56" s="127" t="s">
        <v>455</v>
      </c>
      <c r="K56" s="96" t="s">
        <v>533</v>
      </c>
      <c r="L56" s="84" t="s">
        <v>539</v>
      </c>
    </row>
    <row r="57" spans="1:12" s="78" customFormat="1" ht="19.5" customHeight="1">
      <c r="A57" s="79">
        <v>875</v>
      </c>
      <c r="B57" s="100">
        <v>40115</v>
      </c>
      <c r="C57" s="84" t="s">
        <v>869</v>
      </c>
      <c r="D57" s="101">
        <v>280.05</v>
      </c>
      <c r="E57" s="83">
        <v>41.08053449999999</v>
      </c>
      <c r="F57" s="102" t="s">
        <v>870</v>
      </c>
      <c r="G57" s="84" t="s">
        <v>580</v>
      </c>
      <c r="H57" s="84" t="s">
        <v>446</v>
      </c>
      <c r="I57" s="84" t="s">
        <v>877</v>
      </c>
      <c r="J57" s="127" t="s">
        <v>455</v>
      </c>
      <c r="K57" s="96" t="s">
        <v>533</v>
      </c>
      <c r="L57" s="84" t="s">
        <v>530</v>
      </c>
    </row>
    <row r="58" spans="1:12" s="78" customFormat="1" ht="19.5" customHeight="1">
      <c r="A58" s="79">
        <v>1017</v>
      </c>
      <c r="B58" s="100">
        <v>40142</v>
      </c>
      <c r="C58" s="84" t="s">
        <v>869</v>
      </c>
      <c r="D58" s="101">
        <v>500</v>
      </c>
      <c r="E58" s="83">
        <v>73.325</v>
      </c>
      <c r="F58" s="102" t="s">
        <v>870</v>
      </c>
      <c r="G58" s="84" t="s">
        <v>580</v>
      </c>
      <c r="H58" s="84" t="s">
        <v>446</v>
      </c>
      <c r="I58" s="84" t="s">
        <v>877</v>
      </c>
      <c r="J58" s="127" t="s">
        <v>455</v>
      </c>
      <c r="K58" s="96" t="s">
        <v>533</v>
      </c>
      <c r="L58" s="84" t="s">
        <v>539</v>
      </c>
    </row>
    <row r="59" spans="1:12" s="78" customFormat="1" ht="19.5" customHeight="1">
      <c r="A59" s="79">
        <v>1024</v>
      </c>
      <c r="B59" s="100">
        <v>40172</v>
      </c>
      <c r="C59" s="84" t="s">
        <v>869</v>
      </c>
      <c r="D59" s="101">
        <v>500</v>
      </c>
      <c r="E59" s="83">
        <v>73.335</v>
      </c>
      <c r="F59" s="102" t="s">
        <v>870</v>
      </c>
      <c r="G59" s="84" t="s">
        <v>580</v>
      </c>
      <c r="H59" s="84" t="s">
        <v>446</v>
      </c>
      <c r="I59" s="84" t="s">
        <v>877</v>
      </c>
      <c r="J59" s="127" t="s">
        <v>455</v>
      </c>
      <c r="K59" s="96" t="s">
        <v>533</v>
      </c>
      <c r="L59" s="84" t="s">
        <v>539</v>
      </c>
    </row>
    <row r="60" spans="1:12" s="78" customFormat="1" ht="19.5" customHeight="1">
      <c r="A60" s="79">
        <v>1025</v>
      </c>
      <c r="B60" s="100">
        <v>40172</v>
      </c>
      <c r="C60" s="84" t="s">
        <v>869</v>
      </c>
      <c r="D60" s="101">
        <v>500</v>
      </c>
      <c r="E60" s="116">
        <v>73.335</v>
      </c>
      <c r="F60" s="102" t="s">
        <v>870</v>
      </c>
      <c r="G60" s="84" t="s">
        <v>580</v>
      </c>
      <c r="H60" s="84" t="s">
        <v>446</v>
      </c>
      <c r="I60" s="84" t="s">
        <v>877</v>
      </c>
      <c r="J60" s="127" t="s">
        <v>455</v>
      </c>
      <c r="K60" s="96" t="s">
        <v>535</v>
      </c>
      <c r="L60" s="84" t="s">
        <v>539</v>
      </c>
    </row>
    <row r="61" spans="1:12" s="78" customFormat="1" ht="19.5" customHeight="1">
      <c r="A61" s="79">
        <v>1029</v>
      </c>
      <c r="B61" s="100">
        <v>40172</v>
      </c>
      <c r="C61" s="84" t="s">
        <v>869</v>
      </c>
      <c r="D61" s="101">
        <v>300</v>
      </c>
      <c r="E61" s="116">
        <v>44.001</v>
      </c>
      <c r="F61" s="102" t="s">
        <v>870</v>
      </c>
      <c r="G61" s="84" t="s">
        <v>580</v>
      </c>
      <c r="H61" s="84" t="s">
        <v>446</v>
      </c>
      <c r="I61" s="84" t="s">
        <v>877</v>
      </c>
      <c r="J61" s="127" t="s">
        <v>455</v>
      </c>
      <c r="K61" s="96" t="s">
        <v>533</v>
      </c>
      <c r="L61" s="84" t="s">
        <v>539</v>
      </c>
    </row>
    <row r="62" spans="1:12" s="78" customFormat="1" ht="19.5" customHeight="1">
      <c r="A62" s="79">
        <v>701</v>
      </c>
      <c r="B62" s="100">
        <v>39897</v>
      </c>
      <c r="C62" s="84" t="s">
        <v>869</v>
      </c>
      <c r="D62" s="101">
        <v>2800.5</v>
      </c>
      <c r="E62" s="116">
        <v>410.27324999999996</v>
      </c>
      <c r="F62" s="102" t="s">
        <v>870</v>
      </c>
      <c r="G62" s="84" t="s">
        <v>580</v>
      </c>
      <c r="H62" s="84" t="s">
        <v>566</v>
      </c>
      <c r="I62" s="84" t="s">
        <v>877</v>
      </c>
      <c r="J62" s="127" t="s">
        <v>455</v>
      </c>
      <c r="K62" s="96"/>
      <c r="L62" s="84" t="s">
        <v>539</v>
      </c>
    </row>
    <row r="63" spans="1:12" s="78" customFormat="1" ht="19.5" customHeight="1">
      <c r="A63" s="79">
        <v>710</v>
      </c>
      <c r="B63" s="100">
        <v>39928</v>
      </c>
      <c r="C63" s="84" t="s">
        <v>869</v>
      </c>
      <c r="D63" s="101">
        <v>4667.5</v>
      </c>
      <c r="E63" s="116">
        <v>684.1706363636364</v>
      </c>
      <c r="F63" s="102" t="s">
        <v>870</v>
      </c>
      <c r="G63" s="84" t="s">
        <v>580</v>
      </c>
      <c r="H63" s="84" t="s">
        <v>566</v>
      </c>
      <c r="I63" s="84" t="s">
        <v>877</v>
      </c>
      <c r="J63" s="127" t="s">
        <v>455</v>
      </c>
      <c r="K63" s="96"/>
      <c r="L63" s="84" t="s">
        <v>539</v>
      </c>
    </row>
    <row r="64" spans="1:12" s="78" customFormat="1" ht="19.5" customHeight="1">
      <c r="A64" s="79">
        <v>717</v>
      </c>
      <c r="B64" s="100">
        <v>39958</v>
      </c>
      <c r="C64" s="84" t="s">
        <v>869</v>
      </c>
      <c r="D64" s="101">
        <v>5601</v>
      </c>
      <c r="E64" s="116">
        <v>822.0089833333334</v>
      </c>
      <c r="F64" s="102" t="s">
        <v>870</v>
      </c>
      <c r="G64" s="84" t="s">
        <v>580</v>
      </c>
      <c r="H64" s="84" t="s">
        <v>566</v>
      </c>
      <c r="I64" s="84" t="s">
        <v>877</v>
      </c>
      <c r="J64" s="127" t="s">
        <v>455</v>
      </c>
      <c r="K64" s="96"/>
      <c r="L64" s="84" t="s">
        <v>900</v>
      </c>
    </row>
    <row r="65" spans="1:12" s="78" customFormat="1" ht="19.5" customHeight="1">
      <c r="A65" s="79">
        <v>733</v>
      </c>
      <c r="B65" s="100">
        <v>39989</v>
      </c>
      <c r="C65" s="84" t="s">
        <v>869</v>
      </c>
      <c r="D65" s="101">
        <v>933.5</v>
      </c>
      <c r="E65" s="116">
        <v>136.80442500000004</v>
      </c>
      <c r="F65" s="102" t="s">
        <v>870</v>
      </c>
      <c r="G65" s="84" t="s">
        <v>580</v>
      </c>
      <c r="H65" s="84" t="s">
        <v>878</v>
      </c>
      <c r="I65" s="84" t="s">
        <v>877</v>
      </c>
      <c r="J65" s="127" t="s">
        <v>455</v>
      </c>
      <c r="K65" s="96"/>
      <c r="L65" s="84" t="s">
        <v>539</v>
      </c>
    </row>
    <row r="66" spans="1:12" s="78" customFormat="1" ht="19.5" customHeight="1">
      <c r="A66" s="79">
        <v>870</v>
      </c>
      <c r="B66" s="100">
        <v>40115</v>
      </c>
      <c r="C66" s="84" t="s">
        <v>869</v>
      </c>
      <c r="D66" s="101">
        <v>1867</v>
      </c>
      <c r="E66" s="116">
        <v>273.87022999999994</v>
      </c>
      <c r="F66" s="102" t="s">
        <v>870</v>
      </c>
      <c r="G66" s="84" t="s">
        <v>580</v>
      </c>
      <c r="H66" s="84" t="s">
        <v>878</v>
      </c>
      <c r="I66" s="84" t="s">
        <v>877</v>
      </c>
      <c r="J66" s="127" t="s">
        <v>455</v>
      </c>
      <c r="K66" s="96" t="s">
        <v>533</v>
      </c>
      <c r="L66" s="84" t="s">
        <v>539</v>
      </c>
    </row>
    <row r="67" spans="1:12" s="78" customFormat="1" ht="19.5" customHeight="1">
      <c r="A67" s="79">
        <v>874</v>
      </c>
      <c r="B67" s="100">
        <v>40115</v>
      </c>
      <c r="C67" s="84" t="s">
        <v>869</v>
      </c>
      <c r="D67" s="101">
        <v>3734</v>
      </c>
      <c r="E67" s="116">
        <v>547.7404599999999</v>
      </c>
      <c r="F67" s="102" t="s">
        <v>870</v>
      </c>
      <c r="G67" s="84" t="s">
        <v>580</v>
      </c>
      <c r="H67" s="84" t="s">
        <v>878</v>
      </c>
      <c r="I67" s="84" t="s">
        <v>877</v>
      </c>
      <c r="J67" s="127" t="s">
        <v>455</v>
      </c>
      <c r="K67" s="96" t="s">
        <v>533</v>
      </c>
      <c r="L67" s="84" t="s">
        <v>530</v>
      </c>
    </row>
    <row r="68" spans="1:12" s="78" customFormat="1" ht="19.5" customHeight="1">
      <c r="A68" s="79">
        <v>1018</v>
      </c>
      <c r="B68" s="100">
        <v>40142</v>
      </c>
      <c r="C68" s="84" t="s">
        <v>869</v>
      </c>
      <c r="D68" s="101">
        <v>2000</v>
      </c>
      <c r="E68" s="116">
        <v>293.3</v>
      </c>
      <c r="F68" s="102" t="s">
        <v>870</v>
      </c>
      <c r="G68" s="84" t="s">
        <v>580</v>
      </c>
      <c r="H68" s="84" t="s">
        <v>878</v>
      </c>
      <c r="I68" s="84" t="s">
        <v>877</v>
      </c>
      <c r="J68" s="127" t="s">
        <v>455</v>
      </c>
      <c r="K68" s="96" t="s">
        <v>533</v>
      </c>
      <c r="L68" s="84" t="s">
        <v>817</v>
      </c>
    </row>
    <row r="69" spans="1:12" s="78" customFormat="1" ht="19.5" customHeight="1">
      <c r="A69" s="79">
        <v>1020</v>
      </c>
      <c r="B69" s="100">
        <v>40142</v>
      </c>
      <c r="C69" s="84" t="s">
        <v>869</v>
      </c>
      <c r="D69" s="101">
        <v>500</v>
      </c>
      <c r="E69" s="116">
        <v>73.325</v>
      </c>
      <c r="F69" s="102" t="s">
        <v>870</v>
      </c>
      <c r="G69" s="84" t="s">
        <v>580</v>
      </c>
      <c r="H69" s="84" t="s">
        <v>552</v>
      </c>
      <c r="I69" s="84" t="s">
        <v>877</v>
      </c>
      <c r="J69" s="127" t="s">
        <v>455</v>
      </c>
      <c r="K69" s="96" t="s">
        <v>533</v>
      </c>
      <c r="L69" s="84" t="s">
        <v>539</v>
      </c>
    </row>
    <row r="70" spans="1:12" s="78" customFormat="1" ht="19.5" customHeight="1">
      <c r="A70" s="79">
        <v>679</v>
      </c>
      <c r="B70" s="100">
        <v>39844</v>
      </c>
      <c r="C70" s="84" t="s">
        <v>869</v>
      </c>
      <c r="D70" s="101">
        <v>466.75</v>
      </c>
      <c r="E70" s="116">
        <v>68.40065666666668</v>
      </c>
      <c r="F70" s="102" t="s">
        <v>870</v>
      </c>
      <c r="G70" s="84" t="s">
        <v>580</v>
      </c>
      <c r="H70" s="112" t="s">
        <v>848</v>
      </c>
      <c r="I70" s="84" t="s">
        <v>877</v>
      </c>
      <c r="J70" s="127" t="s">
        <v>455</v>
      </c>
      <c r="K70" s="96" t="s">
        <v>535</v>
      </c>
      <c r="L70" s="84" t="s">
        <v>539</v>
      </c>
    </row>
    <row r="71" spans="1:12" s="78" customFormat="1" ht="19.5" customHeight="1">
      <c r="A71" s="79">
        <v>686</v>
      </c>
      <c r="B71" s="100">
        <v>39844</v>
      </c>
      <c r="C71" s="84" t="s">
        <v>869</v>
      </c>
      <c r="D71" s="101">
        <v>1867</v>
      </c>
      <c r="E71" s="116">
        <v>273.6026266666667</v>
      </c>
      <c r="F71" s="102" t="s">
        <v>870</v>
      </c>
      <c r="G71" s="84" t="s">
        <v>580</v>
      </c>
      <c r="H71" s="84" t="s">
        <v>848</v>
      </c>
      <c r="I71" s="84" t="s">
        <v>877</v>
      </c>
      <c r="J71" s="127" t="s">
        <v>455</v>
      </c>
      <c r="K71" s="96" t="s">
        <v>535</v>
      </c>
      <c r="L71" s="84" t="s">
        <v>539</v>
      </c>
    </row>
    <row r="72" spans="1:12" s="78" customFormat="1" ht="19.5" customHeight="1">
      <c r="A72" s="79">
        <v>691</v>
      </c>
      <c r="B72" s="100">
        <v>39844</v>
      </c>
      <c r="C72" s="84" t="s">
        <v>869</v>
      </c>
      <c r="D72" s="101">
        <v>186.7</v>
      </c>
      <c r="E72" s="116">
        <v>27.360262666666667</v>
      </c>
      <c r="F72" s="102" t="s">
        <v>870</v>
      </c>
      <c r="G72" s="84" t="s">
        <v>580</v>
      </c>
      <c r="H72" s="84" t="s">
        <v>848</v>
      </c>
      <c r="I72" s="84" t="s">
        <v>877</v>
      </c>
      <c r="J72" s="127" t="s">
        <v>455</v>
      </c>
      <c r="K72" s="96" t="s">
        <v>837</v>
      </c>
      <c r="L72" s="84" t="s">
        <v>539</v>
      </c>
    </row>
    <row r="73" spans="1:12" s="78" customFormat="1" ht="19.5" customHeight="1">
      <c r="A73" s="79">
        <v>698</v>
      </c>
      <c r="B73" s="100">
        <v>39872</v>
      </c>
      <c r="C73" s="84" t="s">
        <v>869</v>
      </c>
      <c r="D73" s="101">
        <v>280.05</v>
      </c>
      <c r="E73" s="116">
        <v>41.027325000000005</v>
      </c>
      <c r="F73" s="102" t="s">
        <v>870</v>
      </c>
      <c r="G73" s="84" t="s">
        <v>580</v>
      </c>
      <c r="H73" s="73" t="s">
        <v>848</v>
      </c>
      <c r="I73" s="84" t="s">
        <v>877</v>
      </c>
      <c r="J73" s="127" t="s">
        <v>455</v>
      </c>
      <c r="K73" s="96" t="s">
        <v>533</v>
      </c>
      <c r="L73" s="84" t="s">
        <v>539</v>
      </c>
    </row>
    <row r="74" spans="1:12" s="78" customFormat="1" ht="19.5" customHeight="1">
      <c r="A74" s="79">
        <v>699</v>
      </c>
      <c r="B74" s="100">
        <v>39872</v>
      </c>
      <c r="C74" s="84" t="s">
        <v>869</v>
      </c>
      <c r="D74" s="101">
        <v>186.7</v>
      </c>
      <c r="E74" s="116">
        <v>27.35155</v>
      </c>
      <c r="F74" s="102" t="s">
        <v>870</v>
      </c>
      <c r="G74" s="84" t="s">
        <v>580</v>
      </c>
      <c r="H74" s="73" t="s">
        <v>848</v>
      </c>
      <c r="I74" s="84" t="s">
        <v>877</v>
      </c>
      <c r="J74" s="127" t="s">
        <v>455</v>
      </c>
      <c r="K74" s="96" t="s">
        <v>533</v>
      </c>
      <c r="L74" s="84" t="s">
        <v>539</v>
      </c>
    </row>
    <row r="75" spans="1:12" s="78" customFormat="1" ht="19.5" customHeight="1">
      <c r="A75" s="79">
        <v>707</v>
      </c>
      <c r="B75" s="100">
        <v>39897</v>
      </c>
      <c r="C75" s="84" t="s">
        <v>869</v>
      </c>
      <c r="D75" s="101">
        <v>280.05</v>
      </c>
      <c r="E75" s="116">
        <v>41.027325</v>
      </c>
      <c r="F75" s="102" t="s">
        <v>870</v>
      </c>
      <c r="G75" s="84" t="s">
        <v>580</v>
      </c>
      <c r="H75" s="73" t="s">
        <v>848</v>
      </c>
      <c r="I75" s="84" t="s">
        <v>877</v>
      </c>
      <c r="J75" s="127" t="s">
        <v>455</v>
      </c>
      <c r="K75" s="96"/>
      <c r="L75" s="84" t="s">
        <v>539</v>
      </c>
    </row>
    <row r="76" spans="1:12" s="78" customFormat="1" ht="19.5" customHeight="1">
      <c r="A76" s="79">
        <v>708</v>
      </c>
      <c r="B76" s="100">
        <v>39897</v>
      </c>
      <c r="C76" s="84" t="s">
        <v>869</v>
      </c>
      <c r="D76" s="101">
        <v>186.7</v>
      </c>
      <c r="E76" s="116">
        <v>27.351549999999996</v>
      </c>
      <c r="F76" s="102" t="s">
        <v>870</v>
      </c>
      <c r="G76" s="84" t="s">
        <v>580</v>
      </c>
      <c r="H76" s="112" t="s">
        <v>848</v>
      </c>
      <c r="I76" s="84" t="s">
        <v>877</v>
      </c>
      <c r="J76" s="127" t="s">
        <v>455</v>
      </c>
      <c r="K76" s="96"/>
      <c r="L76" s="84" t="s">
        <v>539</v>
      </c>
    </row>
    <row r="77" spans="1:12" s="78" customFormat="1" ht="19.5" customHeight="1">
      <c r="A77" s="79">
        <v>716</v>
      </c>
      <c r="B77" s="100">
        <v>39928</v>
      </c>
      <c r="C77" s="84" t="s">
        <v>869</v>
      </c>
      <c r="D77" s="101">
        <v>186.7</v>
      </c>
      <c r="E77" s="116">
        <v>27.36682545454545</v>
      </c>
      <c r="F77" s="102" t="s">
        <v>870</v>
      </c>
      <c r="G77" s="84" t="s">
        <v>580</v>
      </c>
      <c r="H77" s="84" t="s">
        <v>848</v>
      </c>
      <c r="I77" s="84" t="s">
        <v>877</v>
      </c>
      <c r="J77" s="127" t="s">
        <v>455</v>
      </c>
      <c r="K77" s="96"/>
      <c r="L77" s="84" t="s">
        <v>539</v>
      </c>
    </row>
    <row r="78" spans="1:12" s="78" customFormat="1" ht="19.5" customHeight="1">
      <c r="A78" s="79">
        <v>732</v>
      </c>
      <c r="B78" s="100">
        <v>39989</v>
      </c>
      <c r="C78" s="84" t="s">
        <v>869</v>
      </c>
      <c r="D78" s="101">
        <v>186.7</v>
      </c>
      <c r="E78" s="116">
        <v>27.360885000000003</v>
      </c>
      <c r="F78" s="102" t="s">
        <v>870</v>
      </c>
      <c r="G78" s="84" t="s">
        <v>580</v>
      </c>
      <c r="H78" s="84" t="s">
        <v>848</v>
      </c>
      <c r="I78" s="84" t="s">
        <v>877</v>
      </c>
      <c r="J78" s="127" t="s">
        <v>455</v>
      </c>
      <c r="K78" s="96"/>
      <c r="L78" s="84" t="s">
        <v>817</v>
      </c>
    </row>
    <row r="79" spans="1:12" s="78" customFormat="1" ht="19.5" customHeight="1">
      <c r="A79" s="79">
        <v>740</v>
      </c>
      <c r="B79" s="100">
        <v>40019</v>
      </c>
      <c r="C79" s="84" t="s">
        <v>869</v>
      </c>
      <c r="D79" s="101">
        <v>186.7</v>
      </c>
      <c r="E79" s="116">
        <v>27.36866416666667</v>
      </c>
      <c r="F79" s="102" t="s">
        <v>870</v>
      </c>
      <c r="G79" s="84" t="s">
        <v>580</v>
      </c>
      <c r="H79" s="73" t="s">
        <v>848</v>
      </c>
      <c r="I79" s="84" t="s">
        <v>877</v>
      </c>
      <c r="J79" s="127" t="s">
        <v>455</v>
      </c>
      <c r="K79" s="96"/>
      <c r="L79" s="84" t="s">
        <v>539</v>
      </c>
    </row>
    <row r="80" spans="1:12" s="78" customFormat="1" ht="19.5" customHeight="1">
      <c r="A80" s="79">
        <v>749</v>
      </c>
      <c r="B80" s="100">
        <v>40050</v>
      </c>
      <c r="C80" s="84" t="s">
        <v>869</v>
      </c>
      <c r="D80" s="101">
        <v>186.7</v>
      </c>
      <c r="E80" s="116">
        <v>27.370219999999996</v>
      </c>
      <c r="F80" s="102" t="s">
        <v>870</v>
      </c>
      <c r="G80" s="84" t="s">
        <v>580</v>
      </c>
      <c r="H80" s="112" t="s">
        <v>848</v>
      </c>
      <c r="I80" s="84" t="s">
        <v>877</v>
      </c>
      <c r="J80" s="127" t="s">
        <v>455</v>
      </c>
      <c r="K80" s="96"/>
      <c r="L80" s="84" t="s">
        <v>817</v>
      </c>
    </row>
    <row r="81" spans="1:12" s="78" customFormat="1" ht="19.5" customHeight="1">
      <c r="A81" s="79">
        <v>759</v>
      </c>
      <c r="B81" s="100">
        <v>40081</v>
      </c>
      <c r="C81" s="84" t="s">
        <v>869</v>
      </c>
      <c r="D81" s="101">
        <v>186.7</v>
      </c>
      <c r="E81" s="116">
        <v>27.387023000000003</v>
      </c>
      <c r="F81" s="102" t="s">
        <v>870</v>
      </c>
      <c r="G81" s="84" t="s">
        <v>580</v>
      </c>
      <c r="H81" s="112" t="s">
        <v>848</v>
      </c>
      <c r="I81" s="84" t="s">
        <v>877</v>
      </c>
      <c r="J81" s="127" t="s">
        <v>455</v>
      </c>
      <c r="K81" s="96"/>
      <c r="L81" s="84" t="s">
        <v>530</v>
      </c>
    </row>
    <row r="82" spans="1:12" s="78" customFormat="1" ht="19.5" customHeight="1">
      <c r="A82" s="79">
        <v>872</v>
      </c>
      <c r="B82" s="100">
        <v>40115</v>
      </c>
      <c r="C82" s="84" t="s">
        <v>869</v>
      </c>
      <c r="D82" s="101">
        <v>466.75</v>
      </c>
      <c r="E82" s="116">
        <v>68.46755749999998</v>
      </c>
      <c r="F82" s="102" t="s">
        <v>870</v>
      </c>
      <c r="G82" s="84" t="s">
        <v>580</v>
      </c>
      <c r="H82" s="84" t="s">
        <v>848</v>
      </c>
      <c r="I82" s="84" t="s">
        <v>877</v>
      </c>
      <c r="J82" s="127" t="s">
        <v>455</v>
      </c>
      <c r="K82" s="96" t="s">
        <v>533</v>
      </c>
      <c r="L82" s="84" t="s">
        <v>539</v>
      </c>
    </row>
    <row r="83" spans="1:12" s="78" customFormat="1" ht="19.5" customHeight="1">
      <c r="A83" s="79">
        <v>877</v>
      </c>
      <c r="B83" s="100">
        <v>40115</v>
      </c>
      <c r="C83" s="84" t="s">
        <v>869</v>
      </c>
      <c r="D83" s="101">
        <v>186.7</v>
      </c>
      <c r="E83" s="116">
        <v>27.387022999999992</v>
      </c>
      <c r="F83" s="102" t="s">
        <v>870</v>
      </c>
      <c r="G83" s="84" t="s">
        <v>580</v>
      </c>
      <c r="H83" s="84" t="s">
        <v>848</v>
      </c>
      <c r="I83" s="84" t="s">
        <v>877</v>
      </c>
      <c r="J83" s="127" t="s">
        <v>455</v>
      </c>
      <c r="K83" s="96" t="s">
        <v>533</v>
      </c>
      <c r="L83" s="84" t="s">
        <v>530</v>
      </c>
    </row>
    <row r="84" spans="1:12" s="78" customFormat="1" ht="19.5" customHeight="1">
      <c r="A84" s="79">
        <v>1026</v>
      </c>
      <c r="B84" s="100">
        <v>40172</v>
      </c>
      <c r="C84" s="84" t="s">
        <v>869</v>
      </c>
      <c r="D84" s="101">
        <v>500</v>
      </c>
      <c r="E84" s="116">
        <v>73.335</v>
      </c>
      <c r="F84" s="102" t="s">
        <v>870</v>
      </c>
      <c r="G84" s="84" t="s">
        <v>580</v>
      </c>
      <c r="H84" s="73" t="s">
        <v>848</v>
      </c>
      <c r="I84" s="84" t="s">
        <v>877</v>
      </c>
      <c r="J84" s="127" t="s">
        <v>455</v>
      </c>
      <c r="K84" s="96" t="s">
        <v>533</v>
      </c>
      <c r="L84" s="84" t="s">
        <v>539</v>
      </c>
    </row>
    <row r="85" spans="1:12" s="78" customFormat="1" ht="19.5" customHeight="1">
      <c r="A85" s="79">
        <v>1030</v>
      </c>
      <c r="B85" s="100">
        <v>40172</v>
      </c>
      <c r="C85" s="84" t="s">
        <v>869</v>
      </c>
      <c r="D85" s="101">
        <v>200</v>
      </c>
      <c r="E85" s="116">
        <v>29.334</v>
      </c>
      <c r="F85" s="102" t="s">
        <v>870</v>
      </c>
      <c r="G85" s="84" t="s">
        <v>580</v>
      </c>
      <c r="H85" s="112" t="s">
        <v>848</v>
      </c>
      <c r="I85" s="84" t="s">
        <v>877</v>
      </c>
      <c r="J85" s="127" t="s">
        <v>455</v>
      </c>
      <c r="K85" s="96" t="s">
        <v>533</v>
      </c>
      <c r="L85" s="84" t="s">
        <v>539</v>
      </c>
    </row>
    <row r="86" spans="1:12" s="78" customFormat="1" ht="19.5" customHeight="1">
      <c r="A86" s="79">
        <v>1031</v>
      </c>
      <c r="B86" s="100">
        <v>40172</v>
      </c>
      <c r="C86" s="84" t="s">
        <v>869</v>
      </c>
      <c r="D86" s="101">
        <v>200</v>
      </c>
      <c r="E86" s="116">
        <v>29.334</v>
      </c>
      <c r="F86" s="102" t="s">
        <v>870</v>
      </c>
      <c r="G86" s="84" t="s">
        <v>580</v>
      </c>
      <c r="H86" s="112" t="s">
        <v>848</v>
      </c>
      <c r="I86" s="84" t="s">
        <v>877</v>
      </c>
      <c r="J86" s="127" t="s">
        <v>455</v>
      </c>
      <c r="K86" s="96" t="s">
        <v>535</v>
      </c>
      <c r="L86" s="84" t="s">
        <v>539</v>
      </c>
    </row>
    <row r="87" spans="1:12" s="78" customFormat="1" ht="19.5" customHeight="1">
      <c r="A87" s="79">
        <v>688</v>
      </c>
      <c r="B87" s="100">
        <v>39844</v>
      </c>
      <c r="C87" s="84" t="s">
        <v>869</v>
      </c>
      <c r="D87" s="101">
        <v>1867</v>
      </c>
      <c r="E87" s="116">
        <v>273.6026266666667</v>
      </c>
      <c r="F87" s="102" t="s">
        <v>870</v>
      </c>
      <c r="G87" s="84" t="s">
        <v>580</v>
      </c>
      <c r="H87" s="84" t="s">
        <v>538</v>
      </c>
      <c r="I87" s="84" t="s">
        <v>877</v>
      </c>
      <c r="J87" s="127" t="s">
        <v>455</v>
      </c>
      <c r="K87" s="96" t="s">
        <v>535</v>
      </c>
      <c r="L87" s="84" t="s">
        <v>539</v>
      </c>
    </row>
    <row r="88" spans="1:12" s="78" customFormat="1" ht="19.5" customHeight="1">
      <c r="A88" s="79">
        <v>690</v>
      </c>
      <c r="B88" s="100">
        <v>39844</v>
      </c>
      <c r="C88" s="84" t="s">
        <v>869</v>
      </c>
      <c r="D88" s="101">
        <v>280.05</v>
      </c>
      <c r="E88" s="116">
        <v>41.040394000000006</v>
      </c>
      <c r="F88" s="102" t="s">
        <v>870</v>
      </c>
      <c r="G88" s="84" t="s">
        <v>580</v>
      </c>
      <c r="H88" s="84" t="s">
        <v>896</v>
      </c>
      <c r="I88" s="84" t="s">
        <v>877</v>
      </c>
      <c r="J88" s="127" t="s">
        <v>455</v>
      </c>
      <c r="K88" s="96" t="s">
        <v>533</v>
      </c>
      <c r="L88" s="84" t="s">
        <v>539</v>
      </c>
    </row>
    <row r="89" spans="1:12" s="78" customFormat="1" ht="19.5" customHeight="1">
      <c r="A89" s="79">
        <v>692</v>
      </c>
      <c r="B89" s="100">
        <v>39872</v>
      </c>
      <c r="C89" s="84" t="s">
        <v>869</v>
      </c>
      <c r="D89" s="101">
        <v>466.75</v>
      </c>
      <c r="E89" s="116">
        <v>68.37887500000001</v>
      </c>
      <c r="F89" s="102" t="s">
        <v>870</v>
      </c>
      <c r="G89" s="84" t="s">
        <v>580</v>
      </c>
      <c r="H89" s="73" t="s">
        <v>538</v>
      </c>
      <c r="I89" s="84" t="s">
        <v>877</v>
      </c>
      <c r="J89" s="127" t="s">
        <v>455</v>
      </c>
      <c r="K89" s="96" t="s">
        <v>533</v>
      </c>
      <c r="L89" s="84" t="s">
        <v>539</v>
      </c>
    </row>
    <row r="90" spans="1:12" s="78" customFormat="1" ht="19.5" customHeight="1">
      <c r="A90" s="79">
        <v>693</v>
      </c>
      <c r="B90" s="100">
        <v>39872</v>
      </c>
      <c r="C90" s="84" t="s">
        <v>869</v>
      </c>
      <c r="D90" s="101">
        <v>1867</v>
      </c>
      <c r="E90" s="116">
        <v>273.51550000000003</v>
      </c>
      <c r="F90" s="102" t="s">
        <v>870</v>
      </c>
      <c r="G90" s="84" t="s">
        <v>580</v>
      </c>
      <c r="H90" s="73" t="s">
        <v>538</v>
      </c>
      <c r="I90" s="84" t="s">
        <v>877</v>
      </c>
      <c r="J90" s="127" t="s">
        <v>455</v>
      </c>
      <c r="K90" s="96" t="s">
        <v>533</v>
      </c>
      <c r="L90" s="84" t="s">
        <v>539</v>
      </c>
    </row>
    <row r="91" spans="1:12" s="78" customFormat="1" ht="19.5" customHeight="1">
      <c r="A91" s="79">
        <v>700</v>
      </c>
      <c r="B91" s="100">
        <v>39897</v>
      </c>
      <c r="C91" s="84" t="s">
        <v>869</v>
      </c>
      <c r="D91" s="101">
        <v>280.05</v>
      </c>
      <c r="E91" s="116">
        <v>41.027325</v>
      </c>
      <c r="F91" s="102" t="s">
        <v>870</v>
      </c>
      <c r="G91" s="84" t="s">
        <v>580</v>
      </c>
      <c r="H91" s="121" t="s">
        <v>896</v>
      </c>
      <c r="I91" s="84" t="s">
        <v>877</v>
      </c>
      <c r="J91" s="127" t="s">
        <v>455</v>
      </c>
      <c r="K91" s="96"/>
      <c r="L91" s="84" t="s">
        <v>539</v>
      </c>
    </row>
    <row r="92" spans="1:12" s="78" customFormat="1" ht="19.5" customHeight="1">
      <c r="A92" s="79">
        <v>715</v>
      </c>
      <c r="B92" s="100">
        <v>39928</v>
      </c>
      <c r="C92" s="84" t="s">
        <v>869</v>
      </c>
      <c r="D92" s="101">
        <v>280.05</v>
      </c>
      <c r="E92" s="116">
        <v>41.05023818181817</v>
      </c>
      <c r="F92" s="102" t="s">
        <v>870</v>
      </c>
      <c r="G92" s="84" t="s">
        <v>580</v>
      </c>
      <c r="H92" s="84" t="s">
        <v>538</v>
      </c>
      <c r="I92" s="84" t="s">
        <v>877</v>
      </c>
      <c r="J92" s="127" t="s">
        <v>455</v>
      </c>
      <c r="K92" s="96"/>
      <c r="L92" s="84" t="s">
        <v>539</v>
      </c>
    </row>
    <row r="93" spans="1:12" s="78" customFormat="1" ht="19.5" customHeight="1">
      <c r="A93" s="79">
        <v>722</v>
      </c>
      <c r="B93" s="100">
        <v>39958</v>
      </c>
      <c r="C93" s="84" t="s">
        <v>869</v>
      </c>
      <c r="D93" s="101">
        <v>280.05</v>
      </c>
      <c r="E93" s="116">
        <v>41.10044916666668</v>
      </c>
      <c r="F93" s="102" t="s">
        <v>870</v>
      </c>
      <c r="G93" s="84" t="s">
        <v>580</v>
      </c>
      <c r="H93" s="84" t="s">
        <v>538</v>
      </c>
      <c r="I93" s="84" t="s">
        <v>877</v>
      </c>
      <c r="J93" s="127" t="s">
        <v>455</v>
      </c>
      <c r="K93" s="96"/>
      <c r="L93" s="84" t="s">
        <v>539</v>
      </c>
    </row>
    <row r="94" spans="1:12" s="78" customFormat="1" ht="19.5" customHeight="1">
      <c r="A94" s="79">
        <v>723</v>
      </c>
      <c r="B94" s="100">
        <v>39958</v>
      </c>
      <c r="C94" s="84" t="s">
        <v>869</v>
      </c>
      <c r="D94" s="101">
        <v>186.7</v>
      </c>
      <c r="E94" s="116">
        <v>27.40029944444445</v>
      </c>
      <c r="F94" s="102" t="s">
        <v>870</v>
      </c>
      <c r="G94" s="84" t="s">
        <v>580</v>
      </c>
      <c r="H94" s="73" t="s">
        <v>538</v>
      </c>
      <c r="I94" s="84" t="s">
        <v>877</v>
      </c>
      <c r="J94" s="127" t="s">
        <v>455</v>
      </c>
      <c r="K94" s="96"/>
      <c r="L94" s="84" t="s">
        <v>539</v>
      </c>
    </row>
    <row r="95" spans="1:12" s="78" customFormat="1" ht="19.5" customHeight="1">
      <c r="A95" s="79">
        <v>731</v>
      </c>
      <c r="B95" s="100">
        <v>39989</v>
      </c>
      <c r="C95" s="84" t="s">
        <v>869</v>
      </c>
      <c r="D95" s="101">
        <v>280.05</v>
      </c>
      <c r="E95" s="116">
        <v>41.04132750000001</v>
      </c>
      <c r="F95" s="102" t="s">
        <v>870</v>
      </c>
      <c r="G95" s="84" t="s">
        <v>580</v>
      </c>
      <c r="H95" s="73" t="s">
        <v>896</v>
      </c>
      <c r="I95" s="84" t="s">
        <v>877</v>
      </c>
      <c r="J95" s="127" t="s">
        <v>455</v>
      </c>
      <c r="K95" s="96"/>
      <c r="L95" s="84" t="s">
        <v>539</v>
      </c>
    </row>
    <row r="96" spans="1:12" s="78" customFormat="1" ht="19.5" customHeight="1">
      <c r="A96" s="79">
        <v>739</v>
      </c>
      <c r="B96" s="100">
        <v>40019</v>
      </c>
      <c r="C96" s="84" t="s">
        <v>869</v>
      </c>
      <c r="D96" s="101">
        <v>280.05</v>
      </c>
      <c r="E96" s="116">
        <v>41.05299625000001</v>
      </c>
      <c r="F96" s="102" t="s">
        <v>870</v>
      </c>
      <c r="G96" s="84" t="s">
        <v>580</v>
      </c>
      <c r="H96" s="73" t="s">
        <v>538</v>
      </c>
      <c r="I96" s="84" t="s">
        <v>877</v>
      </c>
      <c r="J96" s="127" t="s">
        <v>455</v>
      </c>
      <c r="K96" s="96"/>
      <c r="L96" s="84" t="s">
        <v>817</v>
      </c>
    </row>
    <row r="97" spans="1:12" s="78" customFormat="1" ht="19.5" customHeight="1">
      <c r="A97" s="79">
        <v>748</v>
      </c>
      <c r="B97" s="100">
        <v>40050</v>
      </c>
      <c r="C97" s="84" t="s">
        <v>869</v>
      </c>
      <c r="D97" s="101">
        <v>280.05</v>
      </c>
      <c r="E97" s="116">
        <v>41.05533</v>
      </c>
      <c r="F97" s="102" t="s">
        <v>870</v>
      </c>
      <c r="G97" s="84" t="s">
        <v>580</v>
      </c>
      <c r="H97" s="121" t="s">
        <v>538</v>
      </c>
      <c r="I97" s="84" t="s">
        <v>877</v>
      </c>
      <c r="J97" s="127" t="s">
        <v>455</v>
      </c>
      <c r="K97" s="96"/>
      <c r="L97" s="84" t="s">
        <v>539</v>
      </c>
    </row>
    <row r="98" spans="1:12" s="78" customFormat="1" ht="19.5" customHeight="1">
      <c r="A98" s="79">
        <v>753</v>
      </c>
      <c r="B98" s="100">
        <v>40081</v>
      </c>
      <c r="C98" s="84" t="s">
        <v>869</v>
      </c>
      <c r="D98" s="101">
        <v>466.75</v>
      </c>
      <c r="E98" s="116">
        <v>68.46755750000001</v>
      </c>
      <c r="F98" s="102" t="s">
        <v>870</v>
      </c>
      <c r="G98" s="84" t="s">
        <v>580</v>
      </c>
      <c r="H98" s="121" t="s">
        <v>538</v>
      </c>
      <c r="I98" s="84" t="s">
        <v>877</v>
      </c>
      <c r="J98" s="127" t="s">
        <v>455</v>
      </c>
      <c r="K98" s="96"/>
      <c r="L98" s="84" t="s">
        <v>530</v>
      </c>
    </row>
    <row r="99" spans="1:12" s="78" customFormat="1" ht="19.5" customHeight="1">
      <c r="A99" s="79">
        <v>754</v>
      </c>
      <c r="B99" s="100">
        <v>40081</v>
      </c>
      <c r="C99" s="84" t="s">
        <v>869</v>
      </c>
      <c r="D99" s="101">
        <v>466.75</v>
      </c>
      <c r="E99" s="116">
        <v>68.46755750000001</v>
      </c>
      <c r="F99" s="102" t="s">
        <v>870</v>
      </c>
      <c r="G99" s="84" t="s">
        <v>580</v>
      </c>
      <c r="H99" s="121" t="s">
        <v>538</v>
      </c>
      <c r="I99" s="84" t="s">
        <v>877</v>
      </c>
      <c r="J99" s="127" t="s">
        <v>455</v>
      </c>
      <c r="K99" s="96"/>
      <c r="L99" s="84" t="s">
        <v>539</v>
      </c>
    </row>
    <row r="100" spans="1:12" s="78" customFormat="1" ht="19.5" customHeight="1">
      <c r="A100" s="79">
        <v>757</v>
      </c>
      <c r="B100" s="100">
        <v>40081</v>
      </c>
      <c r="C100" s="84" t="s">
        <v>869</v>
      </c>
      <c r="D100" s="101">
        <v>280.05</v>
      </c>
      <c r="E100" s="116">
        <v>41.080534500000006</v>
      </c>
      <c r="F100" s="102" t="s">
        <v>870</v>
      </c>
      <c r="G100" s="84" t="s">
        <v>580</v>
      </c>
      <c r="H100" s="121" t="s">
        <v>538</v>
      </c>
      <c r="I100" s="84" t="s">
        <v>877</v>
      </c>
      <c r="J100" s="127" t="s">
        <v>455</v>
      </c>
      <c r="K100" s="96"/>
      <c r="L100" s="84" t="s">
        <v>817</v>
      </c>
    </row>
    <row r="101" spans="1:12" s="78" customFormat="1" ht="19.5" customHeight="1">
      <c r="A101" s="79">
        <v>724</v>
      </c>
      <c r="B101" s="100">
        <v>39989</v>
      </c>
      <c r="C101" s="84" t="s">
        <v>869</v>
      </c>
      <c r="D101" s="101">
        <v>466.75</v>
      </c>
      <c r="E101" s="116">
        <v>68.4022125</v>
      </c>
      <c r="F101" s="102" t="s">
        <v>870</v>
      </c>
      <c r="G101" s="112" t="s">
        <v>1101</v>
      </c>
      <c r="H101" s="112" t="s">
        <v>538</v>
      </c>
      <c r="I101" s="84" t="s">
        <v>877</v>
      </c>
      <c r="J101" s="127" t="s">
        <v>455</v>
      </c>
      <c r="K101" s="96"/>
      <c r="L101" s="84" t="s">
        <v>817</v>
      </c>
    </row>
    <row r="102" spans="4:5" ht="18" customHeight="1">
      <c r="D102" s="139">
        <f>SUM(D2:D101)</f>
        <v>112019.95</v>
      </c>
      <c r="E102" s="116">
        <f>SUM(E2:E101)</f>
        <v>16423.350002116156</v>
      </c>
    </row>
  </sheetData>
  <sheetProtection/>
  <printOptions gridLines="1" horizontalCentered="1" verticalCentered="1"/>
  <pageMargins left="0.25" right="0.25" top="1.25" bottom="0.5" header="0.25" footer="0.25"/>
  <pageSetup fitToHeight="1" fitToWidth="1" orientation="portrait" paperSize="9" scale="32"/>
  <headerFooter alignWithMargins="0">
    <oddHeader>&amp;C&amp;"Arial,Bold"&amp;12GOLDEN BRIDGES
2009 HOLLY CHANG SALARY
CALCULATION FOR DONATION BACK TO FOUNDATION</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225"/>
  <sheetViews>
    <sheetView zoomScalePageLayoutView="0" workbookViewId="0" topLeftCell="A1">
      <selection activeCell="K1" sqref="K1:K65536"/>
    </sheetView>
  </sheetViews>
  <sheetFormatPr defaultColWidth="10.8515625" defaultRowHeight="21.75" customHeight="1"/>
  <cols>
    <col min="1" max="1" width="6.140625" style="19" bestFit="1" customWidth="1"/>
    <col min="2" max="2" width="9.7109375" style="19" bestFit="1" customWidth="1"/>
    <col min="3" max="3" width="11.00390625" style="19" bestFit="1" customWidth="1"/>
    <col min="4" max="4" width="9.28125" style="19" bestFit="1" customWidth="1"/>
    <col min="5" max="5" width="8.7109375" style="19" bestFit="1" customWidth="1"/>
    <col min="6" max="6" width="16.7109375" style="19" bestFit="1" customWidth="1"/>
    <col min="7" max="7" width="54.00390625" style="19" bestFit="1" customWidth="1"/>
    <col min="8" max="8" width="16.28125" style="19" bestFit="1" customWidth="1"/>
    <col min="9" max="9" width="8.140625" style="19" bestFit="1" customWidth="1"/>
    <col min="10" max="10" width="5.140625" style="19" bestFit="1" customWidth="1"/>
    <col min="11" max="16384" width="10.8515625" style="19" customWidth="1"/>
  </cols>
  <sheetData>
    <row r="1" spans="1:10" s="30" customFormat="1" ht="21.75" customHeight="1">
      <c r="A1" s="25" t="s">
        <v>518</v>
      </c>
      <c r="B1" s="33" t="s">
        <v>519</v>
      </c>
      <c r="C1" s="25" t="s">
        <v>520</v>
      </c>
      <c r="D1" s="27" t="s">
        <v>521</v>
      </c>
      <c r="E1" s="28" t="s">
        <v>522</v>
      </c>
      <c r="F1" s="29" t="s">
        <v>523</v>
      </c>
      <c r="G1" s="25" t="s">
        <v>524</v>
      </c>
      <c r="H1" s="25" t="s">
        <v>525</v>
      </c>
      <c r="I1" s="25" t="s">
        <v>526</v>
      </c>
      <c r="J1" s="25" t="s">
        <v>528</v>
      </c>
    </row>
    <row r="2" spans="1:10" ht="21.75" customHeight="1">
      <c r="A2" s="140">
        <v>10082</v>
      </c>
      <c r="B2" s="141">
        <v>40150</v>
      </c>
      <c r="C2" s="112" t="s">
        <v>314</v>
      </c>
      <c r="D2" s="142">
        <v>81.74316282</v>
      </c>
      <c r="E2" s="143">
        <v>11.9892696908094</v>
      </c>
      <c r="F2" s="111" t="s">
        <v>377</v>
      </c>
      <c r="G2" s="112" t="s">
        <v>453</v>
      </c>
      <c r="H2" s="112" t="s">
        <v>379</v>
      </c>
      <c r="I2" s="112" t="s">
        <v>454</v>
      </c>
      <c r="J2" s="112" t="s">
        <v>539</v>
      </c>
    </row>
    <row r="3" spans="1:10" ht="21.75" customHeight="1">
      <c r="A3" s="140">
        <v>10083</v>
      </c>
      <c r="B3" s="141">
        <v>40150</v>
      </c>
      <c r="C3" s="112" t="s">
        <v>314</v>
      </c>
      <c r="D3" s="142">
        <v>139.857122832</v>
      </c>
      <c r="E3" s="143">
        <v>20.512844205769436</v>
      </c>
      <c r="F3" s="111" t="s">
        <v>377</v>
      </c>
      <c r="G3" s="112" t="s">
        <v>453</v>
      </c>
      <c r="H3" s="112" t="s">
        <v>379</v>
      </c>
      <c r="I3" s="112" t="s">
        <v>454</v>
      </c>
      <c r="J3" s="112" t="s">
        <v>539</v>
      </c>
    </row>
    <row r="4" spans="1:10" ht="21.75" customHeight="1">
      <c r="A4" s="140">
        <v>10084</v>
      </c>
      <c r="B4" s="141">
        <v>40150</v>
      </c>
      <c r="C4" s="112" t="s">
        <v>314</v>
      </c>
      <c r="D4" s="142">
        <v>36.2153253</v>
      </c>
      <c r="E4" s="143">
        <v>5.311701761751</v>
      </c>
      <c r="F4" s="111" t="s">
        <v>377</v>
      </c>
      <c r="G4" s="112" t="s">
        <v>453</v>
      </c>
      <c r="H4" s="112" t="s">
        <v>379</v>
      </c>
      <c r="I4" s="112" t="s">
        <v>454</v>
      </c>
      <c r="J4" s="112" t="s">
        <v>539</v>
      </c>
    </row>
    <row r="5" spans="1:10" ht="21.75" customHeight="1">
      <c r="A5" s="140">
        <v>10085</v>
      </c>
      <c r="B5" s="141">
        <v>40150</v>
      </c>
      <c r="C5" s="112" t="s">
        <v>314</v>
      </c>
      <c r="D5" s="142">
        <v>61.04869122</v>
      </c>
      <c r="E5" s="143">
        <v>8.9540115412374</v>
      </c>
      <c r="F5" s="111" t="s">
        <v>377</v>
      </c>
      <c r="G5" s="112" t="s">
        <v>453</v>
      </c>
      <c r="H5" s="112" t="s">
        <v>379</v>
      </c>
      <c r="I5" s="112" t="s">
        <v>454</v>
      </c>
      <c r="J5" s="112" t="s">
        <v>539</v>
      </c>
    </row>
    <row r="6" spans="1:10" ht="21.75" customHeight="1">
      <c r="A6" s="140">
        <v>10407</v>
      </c>
      <c r="B6" s="141">
        <v>40150</v>
      </c>
      <c r="C6" s="112" t="s">
        <v>314</v>
      </c>
      <c r="D6" s="142">
        <v>132.0378115</v>
      </c>
      <c r="E6" s="143">
        <v>19.365985812705</v>
      </c>
      <c r="F6" s="111" t="s">
        <v>377</v>
      </c>
      <c r="G6" s="112" t="s">
        <v>453</v>
      </c>
      <c r="H6" s="112" t="s">
        <v>379</v>
      </c>
      <c r="I6" s="112" t="s">
        <v>454</v>
      </c>
      <c r="J6" s="112" t="s">
        <v>539</v>
      </c>
    </row>
    <row r="7" spans="1:10" ht="21.75" customHeight="1">
      <c r="A7" s="140">
        <v>10092</v>
      </c>
      <c r="B7" s="141">
        <v>40151</v>
      </c>
      <c r="C7" s="112" t="s">
        <v>314</v>
      </c>
      <c r="D7" s="142">
        <v>34.05185665</v>
      </c>
      <c r="E7" s="143">
        <v>4.9943858148555</v>
      </c>
      <c r="F7" s="111" t="s">
        <v>377</v>
      </c>
      <c r="G7" s="112" t="s">
        <v>453</v>
      </c>
      <c r="H7" s="112" t="s">
        <v>379</v>
      </c>
      <c r="I7" s="112" t="s">
        <v>454</v>
      </c>
      <c r="J7" s="112" t="s">
        <v>539</v>
      </c>
    </row>
    <row r="8" spans="1:10" ht="21.75" customHeight="1">
      <c r="A8" s="140">
        <v>10093</v>
      </c>
      <c r="B8" s="141">
        <v>40151</v>
      </c>
      <c r="C8" s="112" t="s">
        <v>314</v>
      </c>
      <c r="D8" s="142">
        <v>246.0072909</v>
      </c>
      <c r="E8" s="143">
        <v>36.08188935630298</v>
      </c>
      <c r="F8" s="111" t="s">
        <v>377</v>
      </c>
      <c r="G8" s="112" t="s">
        <v>453</v>
      </c>
      <c r="H8" s="112" t="s">
        <v>379</v>
      </c>
      <c r="I8" s="112" t="s">
        <v>454</v>
      </c>
      <c r="J8" s="112" t="s">
        <v>539</v>
      </c>
    </row>
    <row r="9" spans="1:10" ht="21.75" customHeight="1">
      <c r="A9" s="140">
        <v>10097</v>
      </c>
      <c r="B9" s="141">
        <v>40152</v>
      </c>
      <c r="C9" s="112" t="s">
        <v>314</v>
      </c>
      <c r="D9" s="142">
        <v>150.1061436</v>
      </c>
      <c r="E9" s="143">
        <v>22.016068081812</v>
      </c>
      <c r="F9" s="111" t="s">
        <v>377</v>
      </c>
      <c r="G9" s="112" t="s">
        <v>453</v>
      </c>
      <c r="H9" s="112" t="s">
        <v>379</v>
      </c>
      <c r="I9" s="112" t="s">
        <v>454</v>
      </c>
      <c r="J9" s="112" t="s">
        <v>539</v>
      </c>
    </row>
    <row r="10" spans="1:10" ht="21.75" customHeight="1">
      <c r="A10" s="140">
        <v>10103</v>
      </c>
      <c r="B10" s="141">
        <v>40153</v>
      </c>
      <c r="C10" s="112" t="s">
        <v>314</v>
      </c>
      <c r="D10" s="142">
        <v>61.1543548</v>
      </c>
      <c r="E10" s="143">
        <v>8.969509218516</v>
      </c>
      <c r="F10" s="111" t="s">
        <v>377</v>
      </c>
      <c r="G10" s="112" t="s">
        <v>453</v>
      </c>
      <c r="H10" s="112" t="s">
        <v>379</v>
      </c>
      <c r="I10" s="112" t="s">
        <v>454</v>
      </c>
      <c r="J10" s="112" t="s">
        <v>539</v>
      </c>
    </row>
    <row r="11" spans="1:10" ht="21.75" customHeight="1">
      <c r="A11" s="140">
        <v>10104</v>
      </c>
      <c r="B11" s="141">
        <v>40153</v>
      </c>
      <c r="C11" s="112" t="s">
        <v>314</v>
      </c>
      <c r="D11" s="142">
        <v>104.093192148</v>
      </c>
      <c r="E11" s="143">
        <v>15.267348492347159</v>
      </c>
      <c r="F11" s="111" t="s">
        <v>377</v>
      </c>
      <c r="G11" s="112" t="s">
        <v>453</v>
      </c>
      <c r="H11" s="112" t="s">
        <v>379</v>
      </c>
      <c r="I11" s="112" t="s">
        <v>454</v>
      </c>
      <c r="J11" s="112" t="s">
        <v>539</v>
      </c>
    </row>
    <row r="12" spans="1:10" ht="21.75" customHeight="1">
      <c r="A12" s="140">
        <v>10105</v>
      </c>
      <c r="B12" s="141">
        <v>40153</v>
      </c>
      <c r="C12" s="112" t="s">
        <v>314</v>
      </c>
      <c r="D12" s="142">
        <v>39.112551324</v>
      </c>
      <c r="E12" s="143">
        <v>5.73663790269108</v>
      </c>
      <c r="F12" s="111" t="s">
        <v>377</v>
      </c>
      <c r="G12" s="112" t="s">
        <v>453</v>
      </c>
      <c r="H12" s="112" t="s">
        <v>379</v>
      </c>
      <c r="I12" s="112" t="s">
        <v>454</v>
      </c>
      <c r="J12" s="112" t="s">
        <v>539</v>
      </c>
    </row>
    <row r="13" spans="1:10" ht="21.75" customHeight="1">
      <c r="A13" s="140">
        <v>10106</v>
      </c>
      <c r="B13" s="141">
        <v>40153</v>
      </c>
      <c r="C13" s="112" t="s">
        <v>314</v>
      </c>
      <c r="D13" s="142">
        <v>142.072685174</v>
      </c>
      <c r="E13" s="143">
        <v>20.837800734470576</v>
      </c>
      <c r="F13" s="111" t="s">
        <v>377</v>
      </c>
      <c r="G13" s="112" t="s">
        <v>453</v>
      </c>
      <c r="H13" s="112" t="s">
        <v>379</v>
      </c>
      <c r="I13" s="112" t="s">
        <v>454</v>
      </c>
      <c r="J13" s="112" t="s">
        <v>539</v>
      </c>
    </row>
    <row r="14" spans="1:10" ht="21.75" customHeight="1">
      <c r="A14" s="140">
        <v>10107</v>
      </c>
      <c r="B14" s="141">
        <v>40153</v>
      </c>
      <c r="C14" s="112" t="s">
        <v>314</v>
      </c>
      <c r="D14" s="142">
        <v>212.6503701</v>
      </c>
      <c r="E14" s="143">
        <v>31.189429782567</v>
      </c>
      <c r="F14" s="111" t="s">
        <v>377</v>
      </c>
      <c r="G14" s="112" t="s">
        <v>453</v>
      </c>
      <c r="H14" s="112" t="s">
        <v>379</v>
      </c>
      <c r="I14" s="112" t="s">
        <v>454</v>
      </c>
      <c r="J14" s="112" t="s">
        <v>539</v>
      </c>
    </row>
    <row r="15" spans="1:10" ht="21.75" customHeight="1">
      <c r="A15" s="140">
        <v>10112</v>
      </c>
      <c r="B15" s="141">
        <v>40154</v>
      </c>
      <c r="C15" s="112" t="s">
        <v>314</v>
      </c>
      <c r="D15" s="142">
        <v>136.2074266</v>
      </c>
      <c r="E15" s="143">
        <v>19.977543259422</v>
      </c>
      <c r="F15" s="111" t="s">
        <v>377</v>
      </c>
      <c r="G15" s="112" t="s">
        <v>453</v>
      </c>
      <c r="H15" s="112" t="s">
        <v>379</v>
      </c>
      <c r="I15" s="112" t="s">
        <v>454</v>
      </c>
      <c r="J15" s="112" t="s">
        <v>539</v>
      </c>
    </row>
    <row r="16" spans="1:10" ht="21.75" customHeight="1">
      <c r="A16" s="140">
        <v>10113</v>
      </c>
      <c r="B16" s="141">
        <v>40154</v>
      </c>
      <c r="C16" s="112" t="s">
        <v>314</v>
      </c>
      <c r="D16" s="142">
        <v>61.1543548</v>
      </c>
      <c r="E16" s="143">
        <v>8.969509218516</v>
      </c>
      <c r="F16" s="111" t="s">
        <v>377</v>
      </c>
      <c r="G16" s="112" t="s">
        <v>453</v>
      </c>
      <c r="H16" s="112" t="s">
        <v>379</v>
      </c>
      <c r="I16" s="112" t="s">
        <v>454</v>
      </c>
      <c r="J16" s="112" t="s">
        <v>539</v>
      </c>
    </row>
    <row r="17" spans="1:10" ht="21.75" customHeight="1">
      <c r="A17" s="140">
        <v>10114</v>
      </c>
      <c r="B17" s="141">
        <v>40154</v>
      </c>
      <c r="C17" s="112" t="s">
        <v>314</v>
      </c>
      <c r="D17" s="142">
        <v>41.696151</v>
      </c>
      <c r="E17" s="143">
        <v>6.11557446717</v>
      </c>
      <c r="F17" s="111" t="s">
        <v>377</v>
      </c>
      <c r="G17" s="112" t="s">
        <v>453</v>
      </c>
      <c r="H17" s="112" t="s">
        <v>379</v>
      </c>
      <c r="I17" s="112" t="s">
        <v>454</v>
      </c>
      <c r="J17" s="112" t="s">
        <v>539</v>
      </c>
    </row>
    <row r="18" spans="1:10" ht="21.75" customHeight="1">
      <c r="A18" s="140">
        <v>10115</v>
      </c>
      <c r="B18" s="141">
        <v>40154</v>
      </c>
      <c r="C18" s="112" t="s">
        <v>314</v>
      </c>
      <c r="D18" s="142">
        <v>68.1037133</v>
      </c>
      <c r="E18" s="143">
        <v>9.988771629711</v>
      </c>
      <c r="F18" s="111" t="s">
        <v>377</v>
      </c>
      <c r="G18" s="112" t="s">
        <v>453</v>
      </c>
      <c r="H18" s="112" t="s">
        <v>379</v>
      </c>
      <c r="I18" s="112" t="s">
        <v>454</v>
      </c>
      <c r="J18" s="112" t="s">
        <v>539</v>
      </c>
    </row>
    <row r="19" spans="1:10" ht="21.75" customHeight="1">
      <c r="A19" s="140">
        <v>10116</v>
      </c>
      <c r="B19" s="141">
        <v>40154</v>
      </c>
      <c r="C19" s="112" t="s">
        <v>314</v>
      </c>
      <c r="D19" s="142">
        <v>33.3569208</v>
      </c>
      <c r="E19" s="143">
        <v>4.892459573736</v>
      </c>
      <c r="F19" s="111" t="s">
        <v>377</v>
      </c>
      <c r="G19" s="112" t="s">
        <v>453</v>
      </c>
      <c r="H19" s="112" t="s">
        <v>379</v>
      </c>
      <c r="I19" s="112" t="s">
        <v>454</v>
      </c>
      <c r="J19" s="112" t="s">
        <v>539</v>
      </c>
    </row>
    <row r="20" spans="1:10" ht="21.75" customHeight="1">
      <c r="A20" s="140">
        <v>10117</v>
      </c>
      <c r="B20" s="141">
        <v>40154</v>
      </c>
      <c r="C20" s="112" t="s">
        <v>314</v>
      </c>
      <c r="D20" s="142">
        <v>13.898717</v>
      </c>
      <c r="E20" s="143">
        <v>2.03852482239</v>
      </c>
      <c r="F20" s="111" t="s">
        <v>377</v>
      </c>
      <c r="G20" s="112" t="s">
        <v>453</v>
      </c>
      <c r="H20" s="112" t="s">
        <v>379</v>
      </c>
      <c r="I20" s="112" t="s">
        <v>454</v>
      </c>
      <c r="J20" s="112" t="s">
        <v>539</v>
      </c>
    </row>
    <row r="21" spans="1:10" ht="21.75" customHeight="1">
      <c r="A21" s="140">
        <v>10118</v>
      </c>
      <c r="B21" s="141">
        <v>40154</v>
      </c>
      <c r="C21" s="112" t="s">
        <v>314</v>
      </c>
      <c r="D21" s="142">
        <v>52.8151246</v>
      </c>
      <c r="E21" s="143">
        <v>7.746394325082</v>
      </c>
      <c r="F21" s="111" t="s">
        <v>377</v>
      </c>
      <c r="G21" s="112" t="s">
        <v>453</v>
      </c>
      <c r="H21" s="112" t="s">
        <v>379</v>
      </c>
      <c r="I21" s="112" t="s">
        <v>454</v>
      </c>
      <c r="J21" s="112" t="s">
        <v>539</v>
      </c>
    </row>
    <row r="22" spans="1:10" ht="21.75" customHeight="1">
      <c r="A22" s="140">
        <v>10119</v>
      </c>
      <c r="B22" s="141">
        <v>40154</v>
      </c>
      <c r="C22" s="112" t="s">
        <v>314</v>
      </c>
      <c r="D22" s="142">
        <v>68.1037133</v>
      </c>
      <c r="E22" s="143">
        <v>9.988771629711</v>
      </c>
      <c r="F22" s="111" t="s">
        <v>377</v>
      </c>
      <c r="G22" s="112" t="s">
        <v>453</v>
      </c>
      <c r="H22" s="112" t="s">
        <v>379</v>
      </c>
      <c r="I22" s="112" t="s">
        <v>454</v>
      </c>
      <c r="J22" s="112" t="s">
        <v>539</v>
      </c>
    </row>
    <row r="23" spans="1:10" ht="21.75" customHeight="1">
      <c r="A23" s="140">
        <v>10120</v>
      </c>
      <c r="B23" s="141">
        <v>40154</v>
      </c>
      <c r="C23" s="112" t="s">
        <v>314</v>
      </c>
      <c r="D23" s="142">
        <v>68.1037133</v>
      </c>
      <c r="E23" s="143">
        <v>9.988771629711</v>
      </c>
      <c r="F23" s="111" t="s">
        <v>377</v>
      </c>
      <c r="G23" s="112" t="s">
        <v>453</v>
      </c>
      <c r="H23" s="112" t="s">
        <v>379</v>
      </c>
      <c r="I23" s="112" t="s">
        <v>454</v>
      </c>
      <c r="J23" s="112" t="s">
        <v>539</v>
      </c>
    </row>
    <row r="24" spans="1:10" ht="21.75" customHeight="1">
      <c r="A24" s="140">
        <v>10121</v>
      </c>
      <c r="B24" s="141">
        <v>40154</v>
      </c>
      <c r="C24" s="112" t="s">
        <v>314</v>
      </c>
      <c r="D24" s="142">
        <v>15.2885887</v>
      </c>
      <c r="E24" s="143">
        <v>2.242377304629</v>
      </c>
      <c r="F24" s="111" t="s">
        <v>377</v>
      </c>
      <c r="G24" s="112" t="s">
        <v>453</v>
      </c>
      <c r="H24" s="112" t="s">
        <v>379</v>
      </c>
      <c r="I24" s="112" t="s">
        <v>454</v>
      </c>
      <c r="J24" s="112" t="s">
        <v>539</v>
      </c>
    </row>
    <row r="25" spans="1:10" ht="21.75" customHeight="1">
      <c r="A25" s="140">
        <v>10122</v>
      </c>
      <c r="B25" s="141">
        <v>40154</v>
      </c>
      <c r="C25" s="112" t="s">
        <v>314</v>
      </c>
      <c r="D25" s="142">
        <v>20.8480755</v>
      </c>
      <c r="E25" s="143">
        <v>3.057787233585</v>
      </c>
      <c r="F25" s="111" t="s">
        <v>377</v>
      </c>
      <c r="G25" s="112" t="s">
        <v>453</v>
      </c>
      <c r="H25" s="112" t="s">
        <v>379</v>
      </c>
      <c r="I25" s="112" t="s">
        <v>454</v>
      </c>
      <c r="J25" s="112" t="s">
        <v>539</v>
      </c>
    </row>
    <row r="26" spans="1:10" ht="21.75" customHeight="1">
      <c r="A26" s="140">
        <v>10123</v>
      </c>
      <c r="B26" s="141">
        <v>40154</v>
      </c>
      <c r="C26" s="112" t="s">
        <v>314</v>
      </c>
      <c r="D26" s="142">
        <v>52.8151246</v>
      </c>
      <c r="E26" s="143">
        <v>7.746394325082</v>
      </c>
      <c r="F26" s="111" t="s">
        <v>377</v>
      </c>
      <c r="G26" s="112" t="s">
        <v>453</v>
      </c>
      <c r="H26" s="112" t="s">
        <v>379</v>
      </c>
      <c r="I26" s="112" t="s">
        <v>454</v>
      </c>
      <c r="J26" s="112" t="s">
        <v>539</v>
      </c>
    </row>
    <row r="27" spans="1:10" ht="21.75" customHeight="1">
      <c r="A27" s="140">
        <v>10129</v>
      </c>
      <c r="B27" s="141">
        <v>40155</v>
      </c>
      <c r="C27" s="112" t="s">
        <v>314</v>
      </c>
      <c r="D27" s="142">
        <v>48.6455095</v>
      </c>
      <c r="E27" s="143">
        <v>7.134836878365</v>
      </c>
      <c r="F27" s="111" t="s">
        <v>377</v>
      </c>
      <c r="G27" s="112" t="s">
        <v>453</v>
      </c>
      <c r="H27" s="112" t="s">
        <v>379</v>
      </c>
      <c r="I27" s="112" t="s">
        <v>454</v>
      </c>
      <c r="J27" s="112" t="s">
        <v>539</v>
      </c>
    </row>
    <row r="28" spans="1:10" ht="21.75" customHeight="1">
      <c r="A28" s="140">
        <v>10130</v>
      </c>
      <c r="B28" s="141">
        <v>40155</v>
      </c>
      <c r="C28" s="112" t="s">
        <v>314</v>
      </c>
      <c r="D28" s="142">
        <v>48.6455095</v>
      </c>
      <c r="E28" s="143">
        <v>7.134836878365</v>
      </c>
      <c r="F28" s="111" t="s">
        <v>377</v>
      </c>
      <c r="G28" s="112" t="s">
        <v>453</v>
      </c>
      <c r="H28" s="112" t="s">
        <v>379</v>
      </c>
      <c r="I28" s="112" t="s">
        <v>454</v>
      </c>
      <c r="J28" s="112" t="s">
        <v>539</v>
      </c>
    </row>
    <row r="29" spans="1:10" ht="21.75" customHeight="1">
      <c r="A29" s="140">
        <v>10132</v>
      </c>
      <c r="B29" s="141">
        <v>40155</v>
      </c>
      <c r="C29" s="112" t="s">
        <v>314</v>
      </c>
      <c r="D29" s="142">
        <v>34.7467925</v>
      </c>
      <c r="E29" s="143">
        <v>5.096312055975</v>
      </c>
      <c r="F29" s="111" t="s">
        <v>377</v>
      </c>
      <c r="G29" s="112" t="s">
        <v>453</v>
      </c>
      <c r="H29" s="112" t="s">
        <v>379</v>
      </c>
      <c r="I29" s="112" t="s">
        <v>454</v>
      </c>
      <c r="J29" s="112" t="s">
        <v>539</v>
      </c>
    </row>
    <row r="30" spans="1:10" ht="21.75" customHeight="1">
      <c r="A30" s="140">
        <v>10133</v>
      </c>
      <c r="B30" s="141">
        <v>40155</v>
      </c>
      <c r="C30" s="112" t="s">
        <v>314</v>
      </c>
      <c r="D30" s="142">
        <v>62.5442265</v>
      </c>
      <c r="E30" s="143">
        <v>9.173361700754999</v>
      </c>
      <c r="F30" s="111" t="s">
        <v>377</v>
      </c>
      <c r="G30" s="112" t="s">
        <v>453</v>
      </c>
      <c r="H30" s="112" t="s">
        <v>379</v>
      </c>
      <c r="I30" s="112" t="s">
        <v>454</v>
      </c>
      <c r="J30" s="112" t="s">
        <v>539</v>
      </c>
    </row>
    <row r="31" spans="1:10" ht="21.75" customHeight="1">
      <c r="A31" s="140">
        <v>10134</v>
      </c>
      <c r="B31" s="141">
        <v>40155</v>
      </c>
      <c r="C31" s="112" t="s">
        <v>314</v>
      </c>
      <c r="D31" s="142">
        <v>20.8480755</v>
      </c>
      <c r="E31" s="143">
        <v>3.057787233585</v>
      </c>
      <c r="F31" s="111" t="s">
        <v>377</v>
      </c>
      <c r="G31" s="112" t="s">
        <v>453</v>
      </c>
      <c r="H31" s="112" t="s">
        <v>379</v>
      </c>
      <c r="I31" s="112" t="s">
        <v>454</v>
      </c>
      <c r="J31" s="112" t="s">
        <v>539</v>
      </c>
    </row>
    <row r="32" spans="1:10" ht="21.75" customHeight="1">
      <c r="A32" s="140">
        <v>10135</v>
      </c>
      <c r="B32" s="141">
        <v>40155</v>
      </c>
      <c r="C32" s="112" t="s">
        <v>314</v>
      </c>
      <c r="D32" s="142">
        <v>48.6455095</v>
      </c>
      <c r="E32" s="143">
        <v>7.134836878365</v>
      </c>
      <c r="F32" s="111" t="s">
        <v>377</v>
      </c>
      <c r="G32" s="112" t="s">
        <v>453</v>
      </c>
      <c r="H32" s="112" t="s">
        <v>379</v>
      </c>
      <c r="I32" s="112" t="s">
        <v>454</v>
      </c>
      <c r="J32" s="112" t="s">
        <v>539</v>
      </c>
    </row>
    <row r="33" spans="1:10" ht="21.75" customHeight="1">
      <c r="A33" s="140">
        <v>10136</v>
      </c>
      <c r="B33" s="141">
        <v>40155</v>
      </c>
      <c r="C33" s="112" t="s">
        <v>314</v>
      </c>
      <c r="D33" s="142">
        <v>82.0024303</v>
      </c>
      <c r="E33" s="143">
        <v>12.027296452101</v>
      </c>
      <c r="F33" s="111" t="s">
        <v>377</v>
      </c>
      <c r="G33" s="112" t="s">
        <v>453</v>
      </c>
      <c r="H33" s="112" t="s">
        <v>379</v>
      </c>
      <c r="I33" s="112" t="s">
        <v>454</v>
      </c>
      <c r="J33" s="112" t="s">
        <v>539</v>
      </c>
    </row>
    <row r="34" spans="1:10" ht="21.75" customHeight="1">
      <c r="A34" s="140">
        <v>10137</v>
      </c>
      <c r="B34" s="141">
        <v>40155</v>
      </c>
      <c r="C34" s="112" t="s">
        <v>314</v>
      </c>
      <c r="D34" s="142">
        <v>40.3062793</v>
      </c>
      <c r="E34" s="143">
        <v>5.911721984931</v>
      </c>
      <c r="F34" s="111" t="s">
        <v>377</v>
      </c>
      <c r="G34" s="112" t="s">
        <v>453</v>
      </c>
      <c r="H34" s="112" t="s">
        <v>379</v>
      </c>
      <c r="I34" s="112" t="s">
        <v>454</v>
      </c>
      <c r="J34" s="112" t="s">
        <v>539</v>
      </c>
    </row>
    <row r="35" spans="1:10" ht="21.75" customHeight="1">
      <c r="A35" s="140">
        <v>10138</v>
      </c>
      <c r="B35" s="141">
        <v>40155</v>
      </c>
      <c r="C35" s="112" t="s">
        <v>314</v>
      </c>
      <c r="D35" s="142">
        <v>80.6125586</v>
      </c>
      <c r="E35" s="143">
        <v>11.823443969862</v>
      </c>
      <c r="F35" s="111" t="s">
        <v>377</v>
      </c>
      <c r="G35" s="112" t="s">
        <v>453</v>
      </c>
      <c r="H35" s="112" t="s">
        <v>379</v>
      </c>
      <c r="I35" s="112" t="s">
        <v>454</v>
      </c>
      <c r="J35" s="112" t="s">
        <v>539</v>
      </c>
    </row>
    <row r="36" spans="1:10" ht="21.75" customHeight="1">
      <c r="A36" s="140">
        <v>10139</v>
      </c>
      <c r="B36" s="141">
        <v>40155</v>
      </c>
      <c r="C36" s="112" t="s">
        <v>314</v>
      </c>
      <c r="D36" s="142">
        <v>13.898717</v>
      </c>
      <c r="E36" s="143">
        <v>2.03852482239</v>
      </c>
      <c r="F36" s="111" t="s">
        <v>377</v>
      </c>
      <c r="G36" s="112" t="s">
        <v>453</v>
      </c>
      <c r="H36" s="112" t="s">
        <v>379</v>
      </c>
      <c r="I36" s="112" t="s">
        <v>454</v>
      </c>
      <c r="J36" s="112" t="s">
        <v>539</v>
      </c>
    </row>
    <row r="37" spans="1:10" ht="21.75" customHeight="1">
      <c r="A37" s="140">
        <v>10140</v>
      </c>
      <c r="B37" s="141">
        <v>40155</v>
      </c>
      <c r="C37" s="112" t="s">
        <v>314</v>
      </c>
      <c r="D37" s="142">
        <v>34.7467925</v>
      </c>
      <c r="E37" s="143">
        <v>5.096312055975</v>
      </c>
      <c r="F37" s="111" t="s">
        <v>377</v>
      </c>
      <c r="G37" s="112" t="s">
        <v>453</v>
      </c>
      <c r="H37" s="112" t="s">
        <v>379</v>
      </c>
      <c r="I37" s="112" t="s">
        <v>454</v>
      </c>
      <c r="J37" s="112" t="s">
        <v>539</v>
      </c>
    </row>
    <row r="38" spans="1:10" ht="21.75" customHeight="1">
      <c r="A38" s="140">
        <v>10141</v>
      </c>
      <c r="B38" s="141">
        <v>40155</v>
      </c>
      <c r="C38" s="112" t="s">
        <v>314</v>
      </c>
      <c r="D38" s="142">
        <v>55.594868000000005</v>
      </c>
      <c r="E38" s="143">
        <v>8.15409928956</v>
      </c>
      <c r="F38" s="111" t="s">
        <v>377</v>
      </c>
      <c r="G38" s="112" t="s">
        <v>453</v>
      </c>
      <c r="H38" s="112" t="s">
        <v>379</v>
      </c>
      <c r="I38" s="112" t="s">
        <v>454</v>
      </c>
      <c r="J38" s="112" t="s">
        <v>539</v>
      </c>
    </row>
    <row r="39" spans="1:10" ht="21.75" customHeight="1">
      <c r="A39" s="140">
        <v>10142</v>
      </c>
      <c r="B39" s="141">
        <v>40155</v>
      </c>
      <c r="C39" s="112" t="s">
        <v>314</v>
      </c>
      <c r="D39" s="142">
        <v>38.63843326</v>
      </c>
      <c r="E39" s="143">
        <v>5.667099006244198</v>
      </c>
      <c r="F39" s="111" t="s">
        <v>377</v>
      </c>
      <c r="G39" s="112" t="s">
        <v>453</v>
      </c>
      <c r="H39" s="112" t="s">
        <v>379</v>
      </c>
      <c r="I39" s="112" t="s">
        <v>454</v>
      </c>
      <c r="J39" s="112" t="s">
        <v>539</v>
      </c>
    </row>
    <row r="40" spans="1:10" ht="21.75" customHeight="1">
      <c r="A40" s="140">
        <v>10143</v>
      </c>
      <c r="B40" s="141">
        <v>40155</v>
      </c>
      <c r="C40" s="112" t="s">
        <v>314</v>
      </c>
      <c r="D40" s="142">
        <v>68.1037133</v>
      </c>
      <c r="E40" s="143">
        <v>9.988771629711</v>
      </c>
      <c r="F40" s="111" t="s">
        <v>377</v>
      </c>
      <c r="G40" s="112" t="s">
        <v>453</v>
      </c>
      <c r="H40" s="112" t="s">
        <v>379</v>
      </c>
      <c r="I40" s="112" t="s">
        <v>454</v>
      </c>
      <c r="J40" s="112" t="s">
        <v>539</v>
      </c>
    </row>
    <row r="41" spans="1:10" ht="21.75" customHeight="1">
      <c r="A41" s="140">
        <v>10144</v>
      </c>
      <c r="B41" s="141">
        <v>40155</v>
      </c>
      <c r="C41" s="112" t="s">
        <v>314</v>
      </c>
      <c r="D41" s="142">
        <v>129.2580681</v>
      </c>
      <c r="E41" s="143">
        <v>18.958280848227</v>
      </c>
      <c r="F41" s="111" t="s">
        <v>377</v>
      </c>
      <c r="G41" s="112" t="s">
        <v>453</v>
      </c>
      <c r="H41" s="112" t="s">
        <v>379</v>
      </c>
      <c r="I41" s="112" t="s">
        <v>454</v>
      </c>
      <c r="J41" s="112" t="s">
        <v>539</v>
      </c>
    </row>
    <row r="42" spans="1:10" ht="21.75" customHeight="1">
      <c r="A42" s="140">
        <v>10152</v>
      </c>
      <c r="B42" s="141">
        <v>40156</v>
      </c>
      <c r="C42" s="112" t="s">
        <v>314</v>
      </c>
      <c r="D42" s="142">
        <v>20.8480755</v>
      </c>
      <c r="E42" s="143">
        <v>3.057787233585</v>
      </c>
      <c r="F42" s="111" t="s">
        <v>377</v>
      </c>
      <c r="G42" s="112" t="s">
        <v>453</v>
      </c>
      <c r="H42" s="112" t="s">
        <v>379</v>
      </c>
      <c r="I42" s="112" t="s">
        <v>454</v>
      </c>
      <c r="J42" s="112" t="s">
        <v>539</v>
      </c>
    </row>
    <row r="43" spans="1:10" ht="21.75" customHeight="1">
      <c r="A43" s="140">
        <v>10154</v>
      </c>
      <c r="B43" s="141">
        <v>40156</v>
      </c>
      <c r="C43" s="112" t="s">
        <v>314</v>
      </c>
      <c r="D43" s="142">
        <v>34.7467925</v>
      </c>
      <c r="E43" s="143">
        <v>5.096312055975</v>
      </c>
      <c r="F43" s="111" t="s">
        <v>377</v>
      </c>
      <c r="G43" s="112" t="s">
        <v>453</v>
      </c>
      <c r="H43" s="112" t="s">
        <v>379</v>
      </c>
      <c r="I43" s="112" t="s">
        <v>454</v>
      </c>
      <c r="J43" s="112" t="s">
        <v>539</v>
      </c>
    </row>
    <row r="44" spans="1:10" ht="21.75" customHeight="1">
      <c r="A44" s="140">
        <v>10155</v>
      </c>
      <c r="B44" s="141">
        <v>40156</v>
      </c>
      <c r="C44" s="112" t="s">
        <v>314</v>
      </c>
      <c r="D44" s="142">
        <v>40.3062793</v>
      </c>
      <c r="E44" s="143">
        <v>5.911721984931</v>
      </c>
      <c r="F44" s="111" t="s">
        <v>377</v>
      </c>
      <c r="G44" s="112" t="s">
        <v>453</v>
      </c>
      <c r="H44" s="112" t="s">
        <v>379</v>
      </c>
      <c r="I44" s="112" t="s">
        <v>454</v>
      </c>
      <c r="J44" s="112" t="s">
        <v>539</v>
      </c>
    </row>
    <row r="45" spans="1:10" ht="21.75" customHeight="1">
      <c r="A45" s="140">
        <v>10156</v>
      </c>
      <c r="B45" s="141">
        <v>40156</v>
      </c>
      <c r="C45" s="112" t="s">
        <v>314</v>
      </c>
      <c r="D45" s="142">
        <v>41.696151</v>
      </c>
      <c r="E45" s="143">
        <v>6.11557446717</v>
      </c>
      <c r="F45" s="111" t="s">
        <v>377</v>
      </c>
      <c r="G45" s="112" t="s">
        <v>453</v>
      </c>
      <c r="H45" s="112" t="s">
        <v>379</v>
      </c>
      <c r="I45" s="112" t="s">
        <v>454</v>
      </c>
      <c r="J45" s="112" t="s">
        <v>539</v>
      </c>
    </row>
    <row r="46" spans="1:10" ht="21.75" customHeight="1">
      <c r="A46" s="140">
        <v>10157</v>
      </c>
      <c r="B46" s="141">
        <v>40156</v>
      </c>
      <c r="C46" s="112" t="s">
        <v>314</v>
      </c>
      <c r="D46" s="142">
        <v>20.8480755</v>
      </c>
      <c r="E46" s="143">
        <v>3.057787233585</v>
      </c>
      <c r="F46" s="111" t="s">
        <v>377</v>
      </c>
      <c r="G46" s="112" t="s">
        <v>453</v>
      </c>
      <c r="H46" s="112" t="s">
        <v>379</v>
      </c>
      <c r="I46" s="112" t="s">
        <v>454</v>
      </c>
      <c r="J46" s="112" t="s">
        <v>539</v>
      </c>
    </row>
    <row r="47" spans="1:10" ht="21.75" customHeight="1">
      <c r="A47" s="140">
        <v>10158</v>
      </c>
      <c r="B47" s="141">
        <v>40156</v>
      </c>
      <c r="C47" s="112" t="s">
        <v>314</v>
      </c>
      <c r="D47" s="142">
        <v>62.5442265</v>
      </c>
      <c r="E47" s="143">
        <v>9.173361700754999</v>
      </c>
      <c r="F47" s="111" t="s">
        <v>377</v>
      </c>
      <c r="G47" s="112" t="s">
        <v>453</v>
      </c>
      <c r="H47" s="112" t="s">
        <v>379</v>
      </c>
      <c r="I47" s="112" t="s">
        <v>454</v>
      </c>
      <c r="J47" s="112" t="s">
        <v>539</v>
      </c>
    </row>
    <row r="48" spans="1:10" ht="21.75" customHeight="1">
      <c r="A48" s="140">
        <v>10159</v>
      </c>
      <c r="B48" s="141">
        <v>40156</v>
      </c>
      <c r="C48" s="112" t="s">
        <v>314</v>
      </c>
      <c r="D48" s="142">
        <v>61.1543548</v>
      </c>
      <c r="E48" s="143">
        <v>8.969509218516</v>
      </c>
      <c r="F48" s="111" t="s">
        <v>377</v>
      </c>
      <c r="G48" s="112" t="s">
        <v>453</v>
      </c>
      <c r="H48" s="112" t="s">
        <v>379</v>
      </c>
      <c r="I48" s="112" t="s">
        <v>454</v>
      </c>
      <c r="J48" s="112" t="s">
        <v>539</v>
      </c>
    </row>
    <row r="49" spans="1:10" ht="21.75" customHeight="1">
      <c r="A49" s="140">
        <v>10160</v>
      </c>
      <c r="B49" s="141">
        <v>40156</v>
      </c>
      <c r="C49" s="112" t="s">
        <v>314</v>
      </c>
      <c r="D49" s="142">
        <v>69.493585</v>
      </c>
      <c r="E49" s="143">
        <v>10.19262411195</v>
      </c>
      <c r="F49" s="111" t="s">
        <v>377</v>
      </c>
      <c r="G49" s="112" t="s">
        <v>453</v>
      </c>
      <c r="H49" s="112" t="s">
        <v>379</v>
      </c>
      <c r="I49" s="112" t="s">
        <v>454</v>
      </c>
      <c r="J49" s="112" t="s">
        <v>539</v>
      </c>
    </row>
    <row r="50" spans="1:10" ht="21.75" customHeight="1">
      <c r="A50" s="140">
        <v>10164</v>
      </c>
      <c r="B50" s="141">
        <v>40157</v>
      </c>
      <c r="C50" s="112" t="s">
        <v>314</v>
      </c>
      <c r="D50" s="142">
        <v>20.8480755</v>
      </c>
      <c r="E50" s="143">
        <v>3.057787233585</v>
      </c>
      <c r="F50" s="111" t="s">
        <v>377</v>
      </c>
      <c r="G50" s="112" t="s">
        <v>453</v>
      </c>
      <c r="H50" s="112" t="s">
        <v>379</v>
      </c>
      <c r="I50" s="112" t="s">
        <v>454</v>
      </c>
      <c r="J50" s="112" t="s">
        <v>539</v>
      </c>
    </row>
    <row r="51" spans="1:10" ht="21.75" customHeight="1">
      <c r="A51" s="140">
        <v>10165</v>
      </c>
      <c r="B51" s="141">
        <v>40157</v>
      </c>
      <c r="C51" s="112" t="s">
        <v>314</v>
      </c>
      <c r="D51" s="142">
        <v>68.1037133</v>
      </c>
      <c r="E51" s="143">
        <v>9.988771629711</v>
      </c>
      <c r="F51" s="111" t="s">
        <v>377</v>
      </c>
      <c r="G51" s="112" t="s">
        <v>453</v>
      </c>
      <c r="H51" s="112" t="s">
        <v>379</v>
      </c>
      <c r="I51" s="112" t="s">
        <v>454</v>
      </c>
      <c r="J51" s="112" t="s">
        <v>539</v>
      </c>
    </row>
    <row r="52" spans="1:10" ht="21.75" customHeight="1">
      <c r="A52" s="140">
        <v>10166</v>
      </c>
      <c r="B52" s="141">
        <v>40157</v>
      </c>
      <c r="C52" s="112" t="s">
        <v>314</v>
      </c>
      <c r="D52" s="142">
        <v>48.6455095</v>
      </c>
      <c r="E52" s="143">
        <v>7.134836878365</v>
      </c>
      <c r="F52" s="111" t="s">
        <v>377</v>
      </c>
      <c r="G52" s="112" t="s">
        <v>453</v>
      </c>
      <c r="H52" s="112" t="s">
        <v>379</v>
      </c>
      <c r="I52" s="112" t="s">
        <v>454</v>
      </c>
      <c r="J52" s="112" t="s">
        <v>539</v>
      </c>
    </row>
    <row r="53" spans="1:10" ht="21.75" customHeight="1">
      <c r="A53" s="140">
        <v>10167</v>
      </c>
      <c r="B53" s="141">
        <v>40157</v>
      </c>
      <c r="C53" s="112" t="s">
        <v>314</v>
      </c>
      <c r="D53" s="142">
        <v>19.4582038</v>
      </c>
      <c r="E53" s="143">
        <v>2.853934751346</v>
      </c>
      <c r="F53" s="111" t="s">
        <v>377</v>
      </c>
      <c r="G53" s="112" t="s">
        <v>453</v>
      </c>
      <c r="H53" s="112" t="s">
        <v>379</v>
      </c>
      <c r="I53" s="112" t="s">
        <v>454</v>
      </c>
      <c r="J53" s="112" t="s">
        <v>539</v>
      </c>
    </row>
    <row r="54" spans="1:10" ht="21.75" customHeight="1">
      <c r="A54" s="140">
        <v>10168</v>
      </c>
      <c r="B54" s="141">
        <v>40157</v>
      </c>
      <c r="C54" s="112" t="s">
        <v>314</v>
      </c>
      <c r="D54" s="142">
        <v>40.3062793</v>
      </c>
      <c r="E54" s="143">
        <v>5.911721984931</v>
      </c>
      <c r="F54" s="111" t="s">
        <v>377</v>
      </c>
      <c r="G54" s="112" t="s">
        <v>453</v>
      </c>
      <c r="H54" s="112" t="s">
        <v>379</v>
      </c>
      <c r="I54" s="112" t="s">
        <v>454</v>
      </c>
      <c r="J54" s="112" t="s">
        <v>539</v>
      </c>
    </row>
    <row r="55" spans="1:10" ht="21.75" customHeight="1">
      <c r="A55" s="140">
        <v>10169</v>
      </c>
      <c r="B55" s="141">
        <v>40157</v>
      </c>
      <c r="C55" s="112" t="s">
        <v>314</v>
      </c>
      <c r="D55" s="144">
        <v>51.4252529</v>
      </c>
      <c r="E55" s="143">
        <v>7.542541842843001</v>
      </c>
      <c r="F55" s="111" t="s">
        <v>377</v>
      </c>
      <c r="G55" s="112" t="s">
        <v>453</v>
      </c>
      <c r="H55" s="112" t="s">
        <v>379</v>
      </c>
      <c r="I55" s="112" t="s">
        <v>454</v>
      </c>
      <c r="J55" s="112" t="s">
        <v>539</v>
      </c>
    </row>
    <row r="56" spans="1:10" ht="21.75" customHeight="1">
      <c r="A56" s="140">
        <v>10170</v>
      </c>
      <c r="B56" s="141">
        <v>40157</v>
      </c>
      <c r="C56" s="112" t="s">
        <v>314</v>
      </c>
      <c r="D56" s="144">
        <v>55.594868000000005</v>
      </c>
      <c r="E56" s="143">
        <v>8.15409928956</v>
      </c>
      <c r="F56" s="111" t="s">
        <v>377</v>
      </c>
      <c r="G56" s="112" t="s">
        <v>453</v>
      </c>
      <c r="H56" s="112" t="s">
        <v>379</v>
      </c>
      <c r="I56" s="112" t="s">
        <v>454</v>
      </c>
      <c r="J56" s="112" t="s">
        <v>539</v>
      </c>
    </row>
    <row r="57" spans="1:10" ht="21.75" customHeight="1">
      <c r="A57" s="140">
        <v>10171</v>
      </c>
      <c r="B57" s="141">
        <v>40157</v>
      </c>
      <c r="C57" s="112" t="s">
        <v>314</v>
      </c>
      <c r="D57" s="142">
        <v>61.1543548</v>
      </c>
      <c r="E57" s="143">
        <v>8.969509218516</v>
      </c>
      <c r="F57" s="111" t="s">
        <v>377</v>
      </c>
      <c r="G57" s="112" t="s">
        <v>453</v>
      </c>
      <c r="H57" s="112" t="s">
        <v>379</v>
      </c>
      <c r="I57" s="112" t="s">
        <v>454</v>
      </c>
      <c r="J57" s="112" t="s">
        <v>539</v>
      </c>
    </row>
    <row r="58" spans="1:10" ht="21.75" customHeight="1">
      <c r="A58" s="140">
        <v>10172</v>
      </c>
      <c r="B58" s="141">
        <v>40157</v>
      </c>
      <c r="C58" s="112" t="s">
        <v>314</v>
      </c>
      <c r="D58" s="142">
        <v>48.6455095</v>
      </c>
      <c r="E58" s="143">
        <v>7.134836878365</v>
      </c>
      <c r="F58" s="111" t="s">
        <v>377</v>
      </c>
      <c r="G58" s="112" t="s">
        <v>453</v>
      </c>
      <c r="H58" s="112" t="s">
        <v>379</v>
      </c>
      <c r="I58" s="112" t="s">
        <v>454</v>
      </c>
      <c r="J58" s="112" t="s">
        <v>539</v>
      </c>
    </row>
    <row r="59" spans="1:10" ht="21.75" customHeight="1">
      <c r="A59" s="140">
        <v>10173</v>
      </c>
      <c r="B59" s="141">
        <v>40157</v>
      </c>
      <c r="C59" s="112" t="s">
        <v>314</v>
      </c>
      <c r="D59" s="142">
        <v>69.493585</v>
      </c>
      <c r="E59" s="143">
        <v>10.19262411195</v>
      </c>
      <c r="F59" s="111" t="s">
        <v>377</v>
      </c>
      <c r="G59" s="112" t="s">
        <v>453</v>
      </c>
      <c r="H59" s="112" t="s">
        <v>379</v>
      </c>
      <c r="I59" s="112" t="s">
        <v>454</v>
      </c>
      <c r="J59" s="112" t="s">
        <v>539</v>
      </c>
    </row>
    <row r="60" spans="1:10" ht="21.75" customHeight="1">
      <c r="A60" s="140">
        <v>10174</v>
      </c>
      <c r="B60" s="141">
        <v>40157</v>
      </c>
      <c r="C60" s="112" t="s">
        <v>314</v>
      </c>
      <c r="D60" s="142">
        <v>155.6656304</v>
      </c>
      <c r="E60" s="143">
        <v>22.831478010768</v>
      </c>
      <c r="F60" s="111" t="s">
        <v>377</v>
      </c>
      <c r="G60" s="112" t="s">
        <v>453</v>
      </c>
      <c r="H60" s="112" t="s">
        <v>379</v>
      </c>
      <c r="I60" s="112" t="s">
        <v>454</v>
      </c>
      <c r="J60" s="112" t="s">
        <v>539</v>
      </c>
    </row>
    <row r="61" spans="1:10" ht="21.75" customHeight="1">
      <c r="A61" s="140">
        <v>10175</v>
      </c>
      <c r="B61" s="141">
        <v>40157</v>
      </c>
      <c r="C61" s="112" t="s">
        <v>314</v>
      </c>
      <c r="D61" s="142">
        <v>9.590114730000002</v>
      </c>
      <c r="E61" s="143">
        <v>1.4065821274491</v>
      </c>
      <c r="F61" s="111" t="s">
        <v>377</v>
      </c>
      <c r="G61" s="112" t="s">
        <v>453</v>
      </c>
      <c r="H61" s="112" t="s">
        <v>379</v>
      </c>
      <c r="I61" s="112" t="s">
        <v>454</v>
      </c>
      <c r="J61" s="112" t="s">
        <v>539</v>
      </c>
    </row>
    <row r="62" spans="1:10" ht="21.75" customHeight="1">
      <c r="A62" s="140">
        <v>10176</v>
      </c>
      <c r="B62" s="141">
        <v>40157</v>
      </c>
      <c r="C62" s="112" t="s">
        <v>314</v>
      </c>
      <c r="D62" s="142">
        <v>55.594868000000005</v>
      </c>
      <c r="E62" s="143">
        <v>8.15409928956</v>
      </c>
      <c r="F62" s="111" t="s">
        <v>377</v>
      </c>
      <c r="G62" s="112" t="s">
        <v>453</v>
      </c>
      <c r="H62" s="112" t="s">
        <v>379</v>
      </c>
      <c r="I62" s="112" t="s">
        <v>454</v>
      </c>
      <c r="J62" s="112" t="s">
        <v>539</v>
      </c>
    </row>
    <row r="63" spans="1:10" ht="21.75" customHeight="1">
      <c r="A63" s="140">
        <v>10178</v>
      </c>
      <c r="B63" s="141">
        <v>40157</v>
      </c>
      <c r="C63" s="112" t="s">
        <v>314</v>
      </c>
      <c r="D63" s="142">
        <v>102.8505058</v>
      </c>
      <c r="E63" s="143">
        <v>15.085083685686</v>
      </c>
      <c r="F63" s="111" t="s">
        <v>377</v>
      </c>
      <c r="G63" s="112" t="s">
        <v>453</v>
      </c>
      <c r="H63" s="112" t="s">
        <v>379</v>
      </c>
      <c r="I63" s="112" t="s">
        <v>454</v>
      </c>
      <c r="J63" s="112" t="s">
        <v>539</v>
      </c>
    </row>
    <row r="64" spans="1:10" ht="21.75" customHeight="1">
      <c r="A64" s="140">
        <v>10179</v>
      </c>
      <c r="B64" s="141">
        <v>40157</v>
      </c>
      <c r="C64" s="112" t="s">
        <v>314</v>
      </c>
      <c r="D64" s="142">
        <v>27.797434</v>
      </c>
      <c r="E64" s="143">
        <v>4.07704964478</v>
      </c>
      <c r="F64" s="111" t="s">
        <v>377</v>
      </c>
      <c r="G64" s="112" t="s">
        <v>453</v>
      </c>
      <c r="H64" s="112" t="s">
        <v>379</v>
      </c>
      <c r="I64" s="112" t="s">
        <v>454</v>
      </c>
      <c r="J64" s="112" t="s">
        <v>539</v>
      </c>
    </row>
    <row r="65" spans="1:10" ht="21.75" customHeight="1">
      <c r="A65" s="140">
        <v>10180</v>
      </c>
      <c r="B65" s="141">
        <v>40157</v>
      </c>
      <c r="C65" s="112" t="s">
        <v>314</v>
      </c>
      <c r="D65" s="142">
        <v>41.696151</v>
      </c>
      <c r="E65" s="143">
        <v>6.11557446717</v>
      </c>
      <c r="F65" s="111" t="s">
        <v>377</v>
      </c>
      <c r="G65" s="112" t="s">
        <v>453</v>
      </c>
      <c r="H65" s="112" t="s">
        <v>379</v>
      </c>
      <c r="I65" s="112" t="s">
        <v>454</v>
      </c>
      <c r="J65" s="112" t="s">
        <v>539</v>
      </c>
    </row>
    <row r="66" spans="1:10" ht="21.75" customHeight="1">
      <c r="A66" s="140">
        <v>10184</v>
      </c>
      <c r="B66" s="141">
        <v>40158</v>
      </c>
      <c r="C66" s="112" t="s">
        <v>314</v>
      </c>
      <c r="D66" s="142">
        <v>138.98717</v>
      </c>
      <c r="E66" s="143">
        <v>20.3852482239</v>
      </c>
      <c r="F66" s="111" t="s">
        <v>377</v>
      </c>
      <c r="G66" s="112" t="s">
        <v>453</v>
      </c>
      <c r="H66" s="112" t="s">
        <v>379</v>
      </c>
      <c r="I66" s="112" t="s">
        <v>454</v>
      </c>
      <c r="J66" s="112" t="s">
        <v>539</v>
      </c>
    </row>
    <row r="67" spans="1:10" ht="21.75" customHeight="1">
      <c r="A67" s="140">
        <v>10185</v>
      </c>
      <c r="B67" s="141">
        <v>40158</v>
      </c>
      <c r="C67" s="112" t="s">
        <v>314</v>
      </c>
      <c r="D67" s="142">
        <v>76.4429435</v>
      </c>
      <c r="E67" s="143">
        <v>11.211886523145</v>
      </c>
      <c r="F67" s="111" t="s">
        <v>377</v>
      </c>
      <c r="G67" s="112" t="s">
        <v>453</v>
      </c>
      <c r="H67" s="112" t="s">
        <v>379</v>
      </c>
      <c r="I67" s="112" t="s">
        <v>454</v>
      </c>
      <c r="J67" s="112" t="s">
        <v>539</v>
      </c>
    </row>
    <row r="68" spans="1:10" ht="21.75" customHeight="1">
      <c r="A68" s="140">
        <v>10186</v>
      </c>
      <c r="B68" s="141">
        <v>40158</v>
      </c>
      <c r="C68" s="112" t="s">
        <v>314</v>
      </c>
      <c r="D68" s="142">
        <v>31.9670491</v>
      </c>
      <c r="E68" s="143">
        <v>4.688607091496999</v>
      </c>
      <c r="F68" s="111" t="s">
        <v>377</v>
      </c>
      <c r="G68" s="112" t="s">
        <v>453</v>
      </c>
      <c r="H68" s="112" t="s">
        <v>379</v>
      </c>
      <c r="I68" s="112" t="s">
        <v>454</v>
      </c>
      <c r="J68" s="112" t="s">
        <v>539</v>
      </c>
    </row>
    <row r="69" spans="1:10" ht="21.75" customHeight="1">
      <c r="A69" s="140">
        <v>10187</v>
      </c>
      <c r="B69" s="141">
        <v>40158</v>
      </c>
      <c r="C69" s="112" t="s">
        <v>314</v>
      </c>
      <c r="D69" s="142">
        <v>41.696151</v>
      </c>
      <c r="E69" s="143">
        <v>6.11557446717</v>
      </c>
      <c r="F69" s="111" t="s">
        <v>377</v>
      </c>
      <c r="G69" s="112" t="s">
        <v>453</v>
      </c>
      <c r="H69" s="112" t="s">
        <v>379</v>
      </c>
      <c r="I69" s="112" t="s">
        <v>454</v>
      </c>
      <c r="J69" s="112" t="s">
        <v>539</v>
      </c>
    </row>
    <row r="70" spans="1:10" ht="21.75" customHeight="1">
      <c r="A70" s="140">
        <v>10188</v>
      </c>
      <c r="B70" s="141">
        <v>40158</v>
      </c>
      <c r="C70" s="112" t="s">
        <v>314</v>
      </c>
      <c r="D70" s="142">
        <v>19.4582038</v>
      </c>
      <c r="E70" s="143">
        <v>2.853934751346</v>
      </c>
      <c r="F70" s="111" t="s">
        <v>377</v>
      </c>
      <c r="G70" s="112" t="s">
        <v>453</v>
      </c>
      <c r="H70" s="112" t="s">
        <v>379</v>
      </c>
      <c r="I70" s="112" t="s">
        <v>454</v>
      </c>
      <c r="J70" s="112" t="s">
        <v>539</v>
      </c>
    </row>
    <row r="71" spans="1:10" ht="21.75" customHeight="1">
      <c r="A71" s="140">
        <v>10189</v>
      </c>
      <c r="B71" s="141">
        <v>40158</v>
      </c>
      <c r="C71" s="112" t="s">
        <v>314</v>
      </c>
      <c r="D71" s="142">
        <v>27.797434</v>
      </c>
      <c r="E71" s="143">
        <v>4.07704964478</v>
      </c>
      <c r="F71" s="111" t="s">
        <v>377</v>
      </c>
      <c r="G71" s="112" t="s">
        <v>453</v>
      </c>
      <c r="H71" s="112" t="s">
        <v>379</v>
      </c>
      <c r="I71" s="112" t="s">
        <v>454</v>
      </c>
      <c r="J71" s="112" t="s">
        <v>539</v>
      </c>
    </row>
    <row r="72" spans="1:10" ht="21.75" customHeight="1">
      <c r="A72" s="140">
        <v>10192</v>
      </c>
      <c r="B72" s="141">
        <v>40159</v>
      </c>
      <c r="C72" s="112" t="s">
        <v>314</v>
      </c>
      <c r="D72" s="142">
        <v>48.6455095</v>
      </c>
      <c r="E72" s="143">
        <v>7.134836878365</v>
      </c>
      <c r="F72" s="111" t="s">
        <v>377</v>
      </c>
      <c r="G72" s="112" t="s">
        <v>453</v>
      </c>
      <c r="H72" s="112" t="s">
        <v>379</v>
      </c>
      <c r="I72" s="112" t="s">
        <v>454</v>
      </c>
      <c r="J72" s="112" t="s">
        <v>539</v>
      </c>
    </row>
    <row r="73" spans="1:10" ht="21.75" customHeight="1">
      <c r="A73" s="140">
        <v>10193</v>
      </c>
      <c r="B73" s="141">
        <v>40159</v>
      </c>
      <c r="C73" s="112" t="s">
        <v>314</v>
      </c>
      <c r="D73" s="142">
        <v>116.7492228</v>
      </c>
      <c r="E73" s="143">
        <v>17.123608508076</v>
      </c>
      <c r="F73" s="111" t="s">
        <v>377</v>
      </c>
      <c r="G73" s="112" t="s">
        <v>453</v>
      </c>
      <c r="H73" s="112" t="s">
        <v>379</v>
      </c>
      <c r="I73" s="112" t="s">
        <v>454</v>
      </c>
      <c r="J73" s="112" t="s">
        <v>539</v>
      </c>
    </row>
    <row r="74" spans="1:10" ht="21.75" customHeight="1">
      <c r="A74" s="140">
        <v>10194</v>
      </c>
      <c r="B74" s="141">
        <v>40159</v>
      </c>
      <c r="C74" s="112" t="s">
        <v>314</v>
      </c>
      <c r="D74" s="142">
        <v>48.6455095</v>
      </c>
      <c r="E74" s="143">
        <v>7.134836878365</v>
      </c>
      <c r="F74" s="111" t="s">
        <v>377</v>
      </c>
      <c r="G74" s="112" t="s">
        <v>453</v>
      </c>
      <c r="H74" s="112" t="s">
        <v>379</v>
      </c>
      <c r="I74" s="112" t="s">
        <v>454</v>
      </c>
      <c r="J74" s="112" t="s">
        <v>539</v>
      </c>
    </row>
    <row r="75" spans="1:10" ht="21.75" customHeight="1">
      <c r="A75" s="140">
        <v>10195</v>
      </c>
      <c r="B75" s="141">
        <v>40159</v>
      </c>
      <c r="C75" s="112" t="s">
        <v>314</v>
      </c>
      <c r="D75" s="142">
        <v>125.088453</v>
      </c>
      <c r="E75" s="143">
        <v>18.34672340151</v>
      </c>
      <c r="F75" s="111" t="s">
        <v>377</v>
      </c>
      <c r="G75" s="112" t="s">
        <v>453</v>
      </c>
      <c r="H75" s="112" t="s">
        <v>379</v>
      </c>
      <c r="I75" s="112" t="s">
        <v>454</v>
      </c>
      <c r="J75" s="112" t="s">
        <v>539</v>
      </c>
    </row>
    <row r="76" spans="1:10" ht="21.75" customHeight="1">
      <c r="A76" s="140">
        <v>10196</v>
      </c>
      <c r="B76" s="141">
        <v>40159</v>
      </c>
      <c r="C76" s="112" t="s">
        <v>314</v>
      </c>
      <c r="D76" s="142">
        <v>33.3569208</v>
      </c>
      <c r="E76" s="143">
        <v>4.892459573736</v>
      </c>
      <c r="F76" s="111" t="s">
        <v>377</v>
      </c>
      <c r="G76" s="112" t="s">
        <v>453</v>
      </c>
      <c r="H76" s="112" t="s">
        <v>379</v>
      </c>
      <c r="I76" s="112" t="s">
        <v>454</v>
      </c>
      <c r="J76" s="112" t="s">
        <v>539</v>
      </c>
    </row>
    <row r="77" spans="1:10" ht="21.75" customHeight="1">
      <c r="A77" s="140">
        <v>10197</v>
      </c>
      <c r="B77" s="141">
        <v>40159</v>
      </c>
      <c r="C77" s="112" t="s">
        <v>314</v>
      </c>
      <c r="D77" s="142">
        <v>138.98717</v>
      </c>
      <c r="E77" s="143">
        <v>20.3852482239</v>
      </c>
      <c r="F77" s="111" t="s">
        <v>377</v>
      </c>
      <c r="G77" s="112" t="s">
        <v>453</v>
      </c>
      <c r="H77" s="112" t="s">
        <v>379</v>
      </c>
      <c r="I77" s="112" t="s">
        <v>454</v>
      </c>
      <c r="J77" s="112" t="s">
        <v>539</v>
      </c>
    </row>
    <row r="78" spans="1:10" ht="21.75" customHeight="1">
      <c r="A78" s="140">
        <v>10198</v>
      </c>
      <c r="B78" s="141">
        <v>40159</v>
      </c>
      <c r="C78" s="112" t="s">
        <v>314</v>
      </c>
      <c r="D78" s="142">
        <v>90.3416605</v>
      </c>
      <c r="E78" s="143">
        <v>13.250411345535</v>
      </c>
      <c r="F78" s="111" t="s">
        <v>377</v>
      </c>
      <c r="G78" s="112" t="s">
        <v>453</v>
      </c>
      <c r="H78" s="112" t="s">
        <v>379</v>
      </c>
      <c r="I78" s="112" t="s">
        <v>454</v>
      </c>
      <c r="J78" s="112" t="s">
        <v>539</v>
      </c>
    </row>
    <row r="79" spans="1:10" ht="21.75" customHeight="1">
      <c r="A79" s="140">
        <v>10199</v>
      </c>
      <c r="B79" s="141">
        <v>40159</v>
      </c>
      <c r="C79" s="112" t="s">
        <v>314</v>
      </c>
      <c r="D79" s="142">
        <v>41.696151</v>
      </c>
      <c r="E79" s="143">
        <v>6.11557446717</v>
      </c>
      <c r="F79" s="111" t="s">
        <v>377</v>
      </c>
      <c r="G79" s="112" t="s">
        <v>453</v>
      </c>
      <c r="H79" s="112" t="s">
        <v>379</v>
      </c>
      <c r="I79" s="112" t="s">
        <v>454</v>
      </c>
      <c r="J79" s="112" t="s">
        <v>539</v>
      </c>
    </row>
    <row r="80" spans="1:10" ht="21.75" customHeight="1">
      <c r="A80" s="140">
        <v>10200</v>
      </c>
      <c r="B80" s="141">
        <v>40159</v>
      </c>
      <c r="C80" s="112" t="s">
        <v>314</v>
      </c>
      <c r="D80" s="142">
        <v>41.696151</v>
      </c>
      <c r="E80" s="143">
        <v>6.11557446717</v>
      </c>
      <c r="F80" s="111" t="s">
        <v>377</v>
      </c>
      <c r="G80" s="112" t="s">
        <v>453</v>
      </c>
      <c r="H80" s="112" t="s">
        <v>379</v>
      </c>
      <c r="I80" s="112" t="s">
        <v>454</v>
      </c>
      <c r="J80" s="112" t="s">
        <v>539</v>
      </c>
    </row>
    <row r="81" spans="1:10" ht="21.75" customHeight="1">
      <c r="A81" s="140">
        <v>10201</v>
      </c>
      <c r="B81" s="141">
        <v>40159</v>
      </c>
      <c r="C81" s="112" t="s">
        <v>314</v>
      </c>
      <c r="D81" s="142">
        <v>32.464317032</v>
      </c>
      <c r="E81" s="143">
        <v>4.76154137908344</v>
      </c>
      <c r="F81" s="111" t="s">
        <v>377</v>
      </c>
      <c r="G81" s="112" t="s">
        <v>453</v>
      </c>
      <c r="H81" s="112" t="s">
        <v>379</v>
      </c>
      <c r="I81" s="112" t="s">
        <v>454</v>
      </c>
      <c r="J81" s="112" t="s">
        <v>539</v>
      </c>
    </row>
    <row r="82" spans="1:10" ht="21.75" customHeight="1">
      <c r="A82" s="140">
        <v>10202</v>
      </c>
      <c r="B82" s="141">
        <v>40159</v>
      </c>
      <c r="C82" s="112" t="s">
        <v>314</v>
      </c>
      <c r="D82" s="142">
        <v>95.9011473</v>
      </c>
      <c r="E82" s="143">
        <v>14.065821274491</v>
      </c>
      <c r="F82" s="111" t="s">
        <v>377</v>
      </c>
      <c r="G82" s="112" t="s">
        <v>453</v>
      </c>
      <c r="H82" s="112" t="s">
        <v>379</v>
      </c>
      <c r="I82" s="112" t="s">
        <v>454</v>
      </c>
      <c r="J82" s="112" t="s">
        <v>539</v>
      </c>
    </row>
    <row r="83" spans="1:10" ht="21.75" customHeight="1">
      <c r="A83" s="140">
        <v>10203</v>
      </c>
      <c r="B83" s="141">
        <v>40159</v>
      </c>
      <c r="C83" s="112" t="s">
        <v>314</v>
      </c>
      <c r="D83" s="142">
        <v>31.9670491</v>
      </c>
      <c r="E83" s="143">
        <v>4.688607091496999</v>
      </c>
      <c r="F83" s="111" t="s">
        <v>377</v>
      </c>
      <c r="G83" s="112" t="s">
        <v>453</v>
      </c>
      <c r="H83" s="112" t="s">
        <v>379</v>
      </c>
      <c r="I83" s="112" t="s">
        <v>454</v>
      </c>
      <c r="J83" s="112" t="s">
        <v>539</v>
      </c>
    </row>
    <row r="84" spans="1:10" ht="21.75" customHeight="1">
      <c r="A84" s="140">
        <v>10204</v>
      </c>
      <c r="B84" s="141">
        <v>40159</v>
      </c>
      <c r="C84" s="112" t="s">
        <v>314</v>
      </c>
      <c r="D84" s="142">
        <v>41.696151</v>
      </c>
      <c r="E84" s="143">
        <v>6.11557446717</v>
      </c>
      <c r="F84" s="111" t="s">
        <v>377</v>
      </c>
      <c r="G84" s="112" t="s">
        <v>453</v>
      </c>
      <c r="H84" s="112" t="s">
        <v>379</v>
      </c>
      <c r="I84" s="112" t="s">
        <v>454</v>
      </c>
      <c r="J84" s="112" t="s">
        <v>539</v>
      </c>
    </row>
    <row r="85" spans="1:10" ht="21.75" customHeight="1">
      <c r="A85" s="140">
        <v>10205</v>
      </c>
      <c r="B85" s="141">
        <v>40159</v>
      </c>
      <c r="C85" s="112" t="s">
        <v>314</v>
      </c>
      <c r="D85" s="142">
        <v>62.5442265</v>
      </c>
      <c r="E85" s="143">
        <v>9.173361700754999</v>
      </c>
      <c r="F85" s="111" t="s">
        <v>377</v>
      </c>
      <c r="G85" s="112" t="s">
        <v>453</v>
      </c>
      <c r="H85" s="112" t="s">
        <v>379</v>
      </c>
      <c r="I85" s="112" t="s">
        <v>454</v>
      </c>
      <c r="J85" s="112" t="s">
        <v>539</v>
      </c>
    </row>
    <row r="86" spans="1:10" ht="21.75" customHeight="1">
      <c r="A86" s="140">
        <v>10206</v>
      </c>
      <c r="B86" s="141">
        <v>40159</v>
      </c>
      <c r="C86" s="112" t="s">
        <v>314</v>
      </c>
      <c r="D86" s="142">
        <v>63.9340982</v>
      </c>
      <c r="E86" s="143">
        <v>9.377214182993999</v>
      </c>
      <c r="F86" s="111" t="s">
        <v>377</v>
      </c>
      <c r="G86" s="112" t="s">
        <v>453</v>
      </c>
      <c r="H86" s="112" t="s">
        <v>379</v>
      </c>
      <c r="I86" s="112" t="s">
        <v>454</v>
      </c>
      <c r="J86" s="112" t="s">
        <v>539</v>
      </c>
    </row>
    <row r="87" spans="1:10" ht="21.75" customHeight="1">
      <c r="A87" s="140">
        <v>10208</v>
      </c>
      <c r="B87" s="141">
        <v>40160</v>
      </c>
      <c r="C87" s="112" t="s">
        <v>314</v>
      </c>
      <c r="D87" s="142">
        <v>295.62571059</v>
      </c>
      <c r="E87" s="143">
        <v>43.359422972235286</v>
      </c>
      <c r="F87" s="111" t="s">
        <v>377</v>
      </c>
      <c r="G87" s="112" t="s">
        <v>453</v>
      </c>
      <c r="H87" s="112" t="s">
        <v>379</v>
      </c>
      <c r="I87" s="112" t="s">
        <v>454</v>
      </c>
      <c r="J87" s="112" t="s">
        <v>539</v>
      </c>
    </row>
    <row r="88" spans="1:10" ht="21.75" customHeight="1">
      <c r="A88" s="140">
        <v>10209</v>
      </c>
      <c r="B88" s="141">
        <v>40160</v>
      </c>
      <c r="C88" s="112" t="s">
        <v>314</v>
      </c>
      <c r="D88" s="142">
        <v>78.38876388</v>
      </c>
      <c r="E88" s="143">
        <v>11.4972799982796</v>
      </c>
      <c r="F88" s="111" t="s">
        <v>377</v>
      </c>
      <c r="G88" s="112" t="s">
        <v>453</v>
      </c>
      <c r="H88" s="112" t="s">
        <v>379</v>
      </c>
      <c r="I88" s="112" t="s">
        <v>454</v>
      </c>
      <c r="J88" s="112" t="s">
        <v>539</v>
      </c>
    </row>
    <row r="89" spans="1:10" ht="21.75" customHeight="1">
      <c r="A89" s="140">
        <v>10211</v>
      </c>
      <c r="B89" s="141">
        <v>40160</v>
      </c>
      <c r="C89" s="112" t="s">
        <v>314</v>
      </c>
      <c r="D89" s="142">
        <v>266.8553664</v>
      </c>
      <c r="E89" s="143">
        <v>39.139676589888</v>
      </c>
      <c r="F89" s="111" t="s">
        <v>377</v>
      </c>
      <c r="G89" s="112" t="s">
        <v>453</v>
      </c>
      <c r="H89" s="112" t="s">
        <v>379</v>
      </c>
      <c r="I89" s="112" t="s">
        <v>454</v>
      </c>
      <c r="J89" s="112" t="s">
        <v>539</v>
      </c>
    </row>
    <row r="90" spans="1:10" ht="21.75" customHeight="1">
      <c r="A90" s="140">
        <v>10212</v>
      </c>
      <c r="B90" s="141">
        <v>40160</v>
      </c>
      <c r="C90" s="112" t="s">
        <v>314</v>
      </c>
      <c r="D90" s="142">
        <v>77.8328152</v>
      </c>
      <c r="E90" s="143">
        <v>11.415739005384</v>
      </c>
      <c r="F90" s="111" t="s">
        <v>377</v>
      </c>
      <c r="G90" s="112" t="s">
        <v>453</v>
      </c>
      <c r="H90" s="112" t="s">
        <v>379</v>
      </c>
      <c r="I90" s="112" t="s">
        <v>454</v>
      </c>
      <c r="J90" s="112" t="s">
        <v>539</v>
      </c>
    </row>
    <row r="91" spans="1:10" ht="21.75" customHeight="1">
      <c r="A91" s="140">
        <v>10213</v>
      </c>
      <c r="B91" s="141">
        <v>40160</v>
      </c>
      <c r="C91" s="112" t="s">
        <v>314</v>
      </c>
      <c r="D91" s="142">
        <v>111.88467185</v>
      </c>
      <c r="E91" s="143">
        <v>16.4101248202395</v>
      </c>
      <c r="F91" s="111" t="s">
        <v>377</v>
      </c>
      <c r="G91" s="112" t="s">
        <v>453</v>
      </c>
      <c r="H91" s="112" t="s">
        <v>379</v>
      </c>
      <c r="I91" s="112" t="s">
        <v>454</v>
      </c>
      <c r="J91" s="112" t="s">
        <v>539</v>
      </c>
    </row>
    <row r="92" spans="1:10" ht="21.75" customHeight="1">
      <c r="A92" s="140">
        <v>10214</v>
      </c>
      <c r="B92" s="141">
        <v>40160</v>
      </c>
      <c r="C92" s="112" t="s">
        <v>314</v>
      </c>
      <c r="D92" s="142">
        <v>416.614042075</v>
      </c>
      <c r="E92" s="143">
        <v>61.104781551140235</v>
      </c>
      <c r="F92" s="111" t="s">
        <v>377</v>
      </c>
      <c r="G92" s="112" t="s">
        <v>453</v>
      </c>
      <c r="H92" s="112" t="s">
        <v>379</v>
      </c>
      <c r="I92" s="112" t="s">
        <v>454</v>
      </c>
      <c r="J92" s="112" t="s">
        <v>539</v>
      </c>
    </row>
    <row r="93" spans="1:10" ht="21.75" customHeight="1">
      <c r="A93" s="140">
        <v>10215</v>
      </c>
      <c r="B93" s="141">
        <v>40160</v>
      </c>
      <c r="C93" s="112" t="s">
        <v>314</v>
      </c>
      <c r="D93" s="142">
        <v>13.898717</v>
      </c>
      <c r="E93" s="143">
        <v>2.03852482239</v>
      </c>
      <c r="F93" s="111" t="s">
        <v>377</v>
      </c>
      <c r="G93" s="112" t="s">
        <v>453</v>
      </c>
      <c r="H93" s="112" t="s">
        <v>379</v>
      </c>
      <c r="I93" s="112" t="s">
        <v>454</v>
      </c>
      <c r="J93" s="112" t="s">
        <v>539</v>
      </c>
    </row>
    <row r="94" spans="1:10" ht="21.75" customHeight="1">
      <c r="A94" s="140">
        <v>10216</v>
      </c>
      <c r="B94" s="141">
        <v>40160</v>
      </c>
      <c r="C94" s="112" t="s">
        <v>314</v>
      </c>
      <c r="D94" s="142">
        <v>28.839837775</v>
      </c>
      <c r="E94" s="143">
        <v>4.22993900645925</v>
      </c>
      <c r="F94" s="111" t="s">
        <v>377</v>
      </c>
      <c r="G94" s="112" t="s">
        <v>453</v>
      </c>
      <c r="H94" s="112" t="s">
        <v>379</v>
      </c>
      <c r="I94" s="112" t="s">
        <v>454</v>
      </c>
      <c r="J94" s="112" t="s">
        <v>539</v>
      </c>
    </row>
    <row r="95" spans="1:10" ht="21.75" customHeight="1">
      <c r="A95" s="140">
        <v>10217</v>
      </c>
      <c r="B95" s="141">
        <v>40160</v>
      </c>
      <c r="C95" s="112" t="s">
        <v>314</v>
      </c>
      <c r="D95" s="142">
        <v>36.067170615</v>
      </c>
      <c r="E95" s="143">
        <v>5.28997191410205</v>
      </c>
      <c r="F95" s="111" t="s">
        <v>377</v>
      </c>
      <c r="G95" s="112" t="s">
        <v>453</v>
      </c>
      <c r="H95" s="112" t="s">
        <v>379</v>
      </c>
      <c r="I95" s="112" t="s">
        <v>454</v>
      </c>
      <c r="J95" s="112" t="s">
        <v>539</v>
      </c>
    </row>
    <row r="96" spans="1:10" ht="21.75" customHeight="1">
      <c r="A96" s="140">
        <v>10218</v>
      </c>
      <c r="B96" s="141">
        <v>40160</v>
      </c>
      <c r="C96" s="112" t="s">
        <v>314</v>
      </c>
      <c r="D96" s="142">
        <v>34.677298915</v>
      </c>
      <c r="E96" s="143">
        <v>5.08611943186305</v>
      </c>
      <c r="F96" s="111" t="s">
        <v>377</v>
      </c>
      <c r="G96" s="112" t="s">
        <v>453</v>
      </c>
      <c r="H96" s="112" t="s">
        <v>379</v>
      </c>
      <c r="I96" s="112" t="s">
        <v>454</v>
      </c>
      <c r="J96" s="112" t="s">
        <v>539</v>
      </c>
    </row>
    <row r="97" spans="1:10" ht="21.75" customHeight="1">
      <c r="A97" s="140">
        <v>10219</v>
      </c>
      <c r="B97" s="141">
        <v>40160</v>
      </c>
      <c r="C97" s="112" t="s">
        <v>314</v>
      </c>
      <c r="D97" s="142">
        <v>247.3971626</v>
      </c>
      <c r="E97" s="143">
        <v>36.285741838542</v>
      </c>
      <c r="F97" s="111" t="s">
        <v>377</v>
      </c>
      <c r="G97" s="112" t="s">
        <v>453</v>
      </c>
      <c r="H97" s="112" t="s">
        <v>379</v>
      </c>
      <c r="I97" s="112" t="s">
        <v>454</v>
      </c>
      <c r="J97" s="112" t="s">
        <v>539</v>
      </c>
    </row>
    <row r="98" spans="1:10" ht="21.75" customHeight="1">
      <c r="A98" s="140">
        <v>10220</v>
      </c>
      <c r="B98" s="141">
        <v>40160</v>
      </c>
      <c r="C98" s="112" t="s">
        <v>314</v>
      </c>
      <c r="D98" s="142">
        <v>244.408938445</v>
      </c>
      <c r="E98" s="143">
        <v>35.84745900172814</v>
      </c>
      <c r="F98" s="111" t="s">
        <v>377</v>
      </c>
      <c r="G98" s="112" t="s">
        <v>453</v>
      </c>
      <c r="H98" s="112" t="s">
        <v>379</v>
      </c>
      <c r="I98" s="112" t="s">
        <v>454</v>
      </c>
      <c r="J98" s="112" t="s">
        <v>539</v>
      </c>
    </row>
    <row r="99" spans="1:10" ht="21.75" customHeight="1">
      <c r="A99" s="140">
        <v>10221</v>
      </c>
      <c r="B99" s="141">
        <v>40160</v>
      </c>
      <c r="C99" s="112" t="s">
        <v>314</v>
      </c>
      <c r="D99" s="142">
        <v>248.37007279</v>
      </c>
      <c r="E99" s="143">
        <v>36.4284385761093</v>
      </c>
      <c r="F99" s="111" t="s">
        <v>377</v>
      </c>
      <c r="G99" s="112" t="s">
        <v>453</v>
      </c>
      <c r="H99" s="112" t="s">
        <v>379</v>
      </c>
      <c r="I99" s="112" t="s">
        <v>454</v>
      </c>
      <c r="J99" s="112" t="s">
        <v>539</v>
      </c>
    </row>
    <row r="100" spans="1:10" ht="21.75" customHeight="1">
      <c r="A100" s="140">
        <v>10222</v>
      </c>
      <c r="B100" s="141">
        <v>40160</v>
      </c>
      <c r="C100" s="112" t="s">
        <v>314</v>
      </c>
      <c r="D100" s="142">
        <v>261.504360355</v>
      </c>
      <c r="E100" s="143">
        <v>38.35484453326783</v>
      </c>
      <c r="F100" s="111" t="s">
        <v>377</v>
      </c>
      <c r="G100" s="112" t="s">
        <v>453</v>
      </c>
      <c r="H100" s="112" t="s">
        <v>379</v>
      </c>
      <c r="I100" s="112" t="s">
        <v>454</v>
      </c>
      <c r="J100" s="112" t="s">
        <v>539</v>
      </c>
    </row>
    <row r="101" spans="1:10" ht="21.75" customHeight="1">
      <c r="A101" s="140">
        <v>10223</v>
      </c>
      <c r="B101" s="141">
        <v>40160</v>
      </c>
      <c r="C101" s="112" t="s">
        <v>314</v>
      </c>
      <c r="D101" s="142">
        <v>93.39937824</v>
      </c>
      <c r="E101" s="143">
        <v>13.6988868064608</v>
      </c>
      <c r="F101" s="111" t="s">
        <v>377</v>
      </c>
      <c r="G101" s="112" t="s">
        <v>453</v>
      </c>
      <c r="H101" s="112" t="s">
        <v>379</v>
      </c>
      <c r="I101" s="112" t="s">
        <v>454</v>
      </c>
      <c r="J101" s="112" t="s">
        <v>539</v>
      </c>
    </row>
    <row r="102" spans="1:10" ht="21.75" customHeight="1">
      <c r="A102" s="140">
        <v>10224</v>
      </c>
      <c r="B102" s="141">
        <v>40160</v>
      </c>
      <c r="C102" s="112" t="s">
        <v>314</v>
      </c>
      <c r="D102" s="142">
        <v>294.93077474</v>
      </c>
      <c r="E102" s="143">
        <v>43.2574967311158</v>
      </c>
      <c r="F102" s="111" t="s">
        <v>377</v>
      </c>
      <c r="G102" s="112" t="s">
        <v>453</v>
      </c>
      <c r="H102" s="112" t="s">
        <v>379</v>
      </c>
      <c r="I102" s="112" t="s">
        <v>454</v>
      </c>
      <c r="J102" s="112" t="s">
        <v>539</v>
      </c>
    </row>
    <row r="103" spans="1:10" ht="21.75" customHeight="1">
      <c r="A103" s="140">
        <v>10225</v>
      </c>
      <c r="B103" s="141">
        <v>40160</v>
      </c>
      <c r="C103" s="112" t="s">
        <v>314</v>
      </c>
      <c r="D103" s="142">
        <v>28.283889095</v>
      </c>
      <c r="E103" s="143">
        <v>4.14839801356365</v>
      </c>
      <c r="F103" s="111" t="s">
        <v>377</v>
      </c>
      <c r="G103" s="112" t="s">
        <v>453</v>
      </c>
      <c r="H103" s="112" t="s">
        <v>379</v>
      </c>
      <c r="I103" s="112" t="s">
        <v>454</v>
      </c>
      <c r="J103" s="112" t="s">
        <v>539</v>
      </c>
    </row>
    <row r="104" spans="1:10" ht="21.75" customHeight="1">
      <c r="A104" s="140">
        <v>10226</v>
      </c>
      <c r="B104" s="141">
        <v>40160</v>
      </c>
      <c r="C104" s="112" t="s">
        <v>314</v>
      </c>
      <c r="D104" s="144">
        <v>34.7467925</v>
      </c>
      <c r="E104" s="143">
        <v>5.096312055975</v>
      </c>
      <c r="F104" s="111" t="s">
        <v>377</v>
      </c>
      <c r="G104" s="112" t="s">
        <v>453</v>
      </c>
      <c r="H104" s="112" t="s">
        <v>379</v>
      </c>
      <c r="I104" s="112" t="s">
        <v>454</v>
      </c>
      <c r="J104" s="112" t="s">
        <v>539</v>
      </c>
    </row>
    <row r="105" spans="1:10" ht="21.75" customHeight="1">
      <c r="A105" s="140">
        <v>10227</v>
      </c>
      <c r="B105" s="141">
        <v>40160</v>
      </c>
      <c r="C105" s="112" t="s">
        <v>314</v>
      </c>
      <c r="D105" s="142">
        <v>141.62792623</v>
      </c>
      <c r="E105" s="143">
        <v>20.7725679401541</v>
      </c>
      <c r="F105" s="111" t="s">
        <v>377</v>
      </c>
      <c r="G105" s="112" t="s">
        <v>453</v>
      </c>
      <c r="H105" s="112" t="s">
        <v>379</v>
      </c>
      <c r="I105" s="112" t="s">
        <v>454</v>
      </c>
      <c r="J105" s="112" t="s">
        <v>539</v>
      </c>
    </row>
    <row r="106" spans="1:10" ht="21.75" customHeight="1">
      <c r="A106" s="140">
        <v>10228</v>
      </c>
      <c r="B106" s="141">
        <v>40160</v>
      </c>
      <c r="C106" s="112" t="s">
        <v>314</v>
      </c>
      <c r="D106" s="142">
        <v>416.614042075</v>
      </c>
      <c r="E106" s="143">
        <v>61.104781551140235</v>
      </c>
      <c r="F106" s="111" t="s">
        <v>377</v>
      </c>
      <c r="G106" s="112" t="s">
        <v>453</v>
      </c>
      <c r="H106" s="112" t="s">
        <v>379</v>
      </c>
      <c r="I106" s="112" t="s">
        <v>454</v>
      </c>
      <c r="J106" s="112" t="s">
        <v>539</v>
      </c>
    </row>
    <row r="107" spans="1:10" ht="21.75" customHeight="1">
      <c r="A107" s="140">
        <v>10229</v>
      </c>
      <c r="B107" s="141">
        <v>40160</v>
      </c>
      <c r="C107" s="112" t="s">
        <v>314</v>
      </c>
      <c r="D107" s="142">
        <v>40.3062793</v>
      </c>
      <c r="E107" s="143">
        <v>5.911721984931</v>
      </c>
      <c r="F107" s="111" t="s">
        <v>377</v>
      </c>
      <c r="G107" s="112" t="s">
        <v>453</v>
      </c>
      <c r="H107" s="112" t="s">
        <v>379</v>
      </c>
      <c r="I107" s="112" t="s">
        <v>454</v>
      </c>
      <c r="J107" s="112" t="s">
        <v>539</v>
      </c>
    </row>
    <row r="108" spans="1:10" ht="21.75" customHeight="1">
      <c r="A108" s="140">
        <v>10234</v>
      </c>
      <c r="B108" s="141">
        <v>40161</v>
      </c>
      <c r="C108" s="112" t="s">
        <v>314</v>
      </c>
      <c r="D108" s="142">
        <v>62.5442265</v>
      </c>
      <c r="E108" s="143">
        <v>9.173361700754999</v>
      </c>
      <c r="F108" s="111" t="s">
        <v>377</v>
      </c>
      <c r="G108" s="112" t="s">
        <v>453</v>
      </c>
      <c r="H108" s="112" t="s">
        <v>379</v>
      </c>
      <c r="I108" s="112" t="s">
        <v>454</v>
      </c>
      <c r="J108" s="112" t="s">
        <v>539</v>
      </c>
    </row>
    <row r="109" spans="1:10" ht="21.75" customHeight="1">
      <c r="A109" s="140">
        <v>10235</v>
      </c>
      <c r="B109" s="141">
        <v>40161</v>
      </c>
      <c r="C109" s="112" t="s">
        <v>314</v>
      </c>
      <c r="D109" s="142">
        <v>20.8480755</v>
      </c>
      <c r="E109" s="143">
        <v>3.057787233585</v>
      </c>
      <c r="F109" s="111" t="s">
        <v>377</v>
      </c>
      <c r="G109" s="112" t="s">
        <v>453</v>
      </c>
      <c r="H109" s="112" t="s">
        <v>379</v>
      </c>
      <c r="I109" s="112" t="s">
        <v>454</v>
      </c>
      <c r="J109" s="112" t="s">
        <v>539</v>
      </c>
    </row>
    <row r="110" spans="1:10" ht="21.75" customHeight="1">
      <c r="A110" s="140">
        <v>10236</v>
      </c>
      <c r="B110" s="141">
        <v>40161</v>
      </c>
      <c r="C110" s="112" t="s">
        <v>314</v>
      </c>
      <c r="D110" s="142">
        <v>48.6455095</v>
      </c>
      <c r="E110" s="143">
        <v>7.134836878365</v>
      </c>
      <c r="F110" s="111" t="s">
        <v>377</v>
      </c>
      <c r="G110" s="112" t="s">
        <v>453</v>
      </c>
      <c r="H110" s="112" t="s">
        <v>379</v>
      </c>
      <c r="I110" s="112" t="s">
        <v>454</v>
      </c>
      <c r="J110" s="112" t="s">
        <v>539</v>
      </c>
    </row>
    <row r="111" spans="1:10" ht="21.75" customHeight="1">
      <c r="A111" s="140">
        <v>10237</v>
      </c>
      <c r="B111" s="141">
        <v>40161</v>
      </c>
      <c r="C111" s="112" t="s">
        <v>314</v>
      </c>
      <c r="D111" s="142">
        <v>31.9670491</v>
      </c>
      <c r="E111" s="143">
        <v>4.688607091496999</v>
      </c>
      <c r="F111" s="111" t="s">
        <v>377</v>
      </c>
      <c r="G111" s="112" t="s">
        <v>453</v>
      </c>
      <c r="H111" s="112" t="s">
        <v>379</v>
      </c>
      <c r="I111" s="112" t="s">
        <v>454</v>
      </c>
      <c r="J111" s="112" t="s">
        <v>539</v>
      </c>
    </row>
    <row r="112" spans="1:10" ht="21.75" customHeight="1">
      <c r="A112" s="140">
        <v>10239</v>
      </c>
      <c r="B112" s="141">
        <v>40161</v>
      </c>
      <c r="C112" s="112" t="s">
        <v>314</v>
      </c>
      <c r="D112" s="142">
        <v>40.3062793</v>
      </c>
      <c r="E112" s="143">
        <v>5.911721984931</v>
      </c>
      <c r="F112" s="111" t="s">
        <v>377</v>
      </c>
      <c r="G112" s="112" t="s">
        <v>453</v>
      </c>
      <c r="H112" s="112" t="s">
        <v>379</v>
      </c>
      <c r="I112" s="112" t="s">
        <v>454</v>
      </c>
      <c r="J112" s="112" t="s">
        <v>539</v>
      </c>
    </row>
    <row r="113" spans="1:10" ht="21.75" customHeight="1">
      <c r="A113" s="140">
        <v>10240</v>
      </c>
      <c r="B113" s="141">
        <v>40161</v>
      </c>
      <c r="C113" s="112" t="s">
        <v>314</v>
      </c>
      <c r="D113" s="142">
        <v>55.594868000000005</v>
      </c>
      <c r="E113" s="143">
        <v>8.15409928956</v>
      </c>
      <c r="F113" s="111" t="s">
        <v>377</v>
      </c>
      <c r="G113" s="112" t="s">
        <v>453</v>
      </c>
      <c r="H113" s="112" t="s">
        <v>379</v>
      </c>
      <c r="I113" s="112" t="s">
        <v>454</v>
      </c>
      <c r="J113" s="112" t="s">
        <v>539</v>
      </c>
    </row>
    <row r="114" spans="1:10" ht="21.75" customHeight="1">
      <c r="A114" s="140">
        <v>10241</v>
      </c>
      <c r="B114" s="141">
        <v>40161</v>
      </c>
      <c r="C114" s="112" t="s">
        <v>314</v>
      </c>
      <c r="D114" s="142">
        <v>76.4429435</v>
      </c>
      <c r="E114" s="143">
        <v>11.211886523145</v>
      </c>
      <c r="F114" s="111" t="s">
        <v>377</v>
      </c>
      <c r="G114" s="112" t="s">
        <v>453</v>
      </c>
      <c r="H114" s="112" t="s">
        <v>379</v>
      </c>
      <c r="I114" s="112" t="s">
        <v>454</v>
      </c>
      <c r="J114" s="112" t="s">
        <v>539</v>
      </c>
    </row>
    <row r="115" spans="1:10" ht="21.75" customHeight="1">
      <c r="A115" s="140">
        <v>10242</v>
      </c>
      <c r="B115" s="141">
        <v>40161</v>
      </c>
      <c r="C115" s="112" t="s">
        <v>314</v>
      </c>
      <c r="D115" s="142">
        <v>40.3062793</v>
      </c>
      <c r="E115" s="143">
        <v>5.911721984931</v>
      </c>
      <c r="F115" s="111" t="s">
        <v>377</v>
      </c>
      <c r="G115" s="112" t="s">
        <v>453</v>
      </c>
      <c r="H115" s="112" t="s">
        <v>379</v>
      </c>
      <c r="I115" s="112" t="s">
        <v>454</v>
      </c>
      <c r="J115" s="112" t="s">
        <v>539</v>
      </c>
    </row>
    <row r="116" spans="1:10" ht="21.75" customHeight="1">
      <c r="A116" s="140">
        <v>10243</v>
      </c>
      <c r="B116" s="141">
        <v>40161</v>
      </c>
      <c r="C116" s="112" t="s">
        <v>314</v>
      </c>
      <c r="D116" s="142">
        <v>10.97998643</v>
      </c>
      <c r="E116" s="143">
        <v>1.6104346096881</v>
      </c>
      <c r="F116" s="111" t="s">
        <v>377</v>
      </c>
      <c r="G116" s="112" t="s">
        <v>453</v>
      </c>
      <c r="H116" s="112" t="s">
        <v>379</v>
      </c>
      <c r="I116" s="112" t="s">
        <v>454</v>
      </c>
      <c r="J116" s="112" t="s">
        <v>539</v>
      </c>
    </row>
    <row r="117" spans="1:10" ht="21.75" customHeight="1">
      <c r="A117" s="140">
        <v>10247</v>
      </c>
      <c r="B117" s="141">
        <v>40162</v>
      </c>
      <c r="C117" s="112" t="s">
        <v>314</v>
      </c>
      <c r="D117" s="142">
        <v>332.1793363</v>
      </c>
      <c r="E117" s="143">
        <v>48.720743255121</v>
      </c>
      <c r="F117" s="111" t="s">
        <v>377</v>
      </c>
      <c r="G117" s="112" t="s">
        <v>453</v>
      </c>
      <c r="H117" s="112" t="s">
        <v>379</v>
      </c>
      <c r="I117" s="112" t="s">
        <v>454</v>
      </c>
      <c r="J117" s="112" t="s">
        <v>539</v>
      </c>
    </row>
    <row r="118" spans="1:10" ht="21.75" customHeight="1">
      <c r="A118" s="140">
        <v>10248</v>
      </c>
      <c r="B118" s="141">
        <v>40162</v>
      </c>
      <c r="C118" s="112" t="s">
        <v>314</v>
      </c>
      <c r="D118" s="142">
        <v>34.7467925</v>
      </c>
      <c r="E118" s="143">
        <v>5.096312055975</v>
      </c>
      <c r="F118" s="111" t="s">
        <v>377</v>
      </c>
      <c r="G118" s="112" t="s">
        <v>453</v>
      </c>
      <c r="H118" s="112" t="s">
        <v>379</v>
      </c>
      <c r="I118" s="112" t="s">
        <v>454</v>
      </c>
      <c r="J118" s="112" t="s">
        <v>539</v>
      </c>
    </row>
    <row r="119" spans="1:10" ht="21.75" customHeight="1">
      <c r="A119" s="140">
        <v>10249</v>
      </c>
      <c r="B119" s="141">
        <v>40162</v>
      </c>
      <c r="C119" s="112" t="s">
        <v>314</v>
      </c>
      <c r="D119" s="142">
        <v>657.4093141000001</v>
      </c>
      <c r="E119" s="143">
        <v>96.422224099047</v>
      </c>
      <c r="F119" s="111" t="s">
        <v>377</v>
      </c>
      <c r="G119" s="112" t="s">
        <v>453</v>
      </c>
      <c r="H119" s="112" t="s">
        <v>379</v>
      </c>
      <c r="I119" s="112" t="s">
        <v>454</v>
      </c>
      <c r="J119" s="112" t="s">
        <v>539</v>
      </c>
    </row>
    <row r="120" spans="1:10" ht="21.75" customHeight="1">
      <c r="A120" s="140">
        <v>10250</v>
      </c>
      <c r="B120" s="141">
        <v>40162</v>
      </c>
      <c r="C120" s="112" t="s">
        <v>314</v>
      </c>
      <c r="D120" s="142">
        <v>233.4984456</v>
      </c>
      <c r="E120" s="143">
        <v>34.247217016152</v>
      </c>
      <c r="F120" s="111" t="s">
        <v>377</v>
      </c>
      <c r="G120" s="112" t="s">
        <v>453</v>
      </c>
      <c r="H120" s="112" t="s">
        <v>379</v>
      </c>
      <c r="I120" s="112" t="s">
        <v>454</v>
      </c>
      <c r="J120" s="112" t="s">
        <v>539</v>
      </c>
    </row>
    <row r="121" spans="1:10" ht="21.75" customHeight="1">
      <c r="A121" s="140">
        <v>10251</v>
      </c>
      <c r="B121" s="141">
        <v>40162</v>
      </c>
      <c r="C121" s="112" t="s">
        <v>314</v>
      </c>
      <c r="D121" s="142">
        <v>120.710357145</v>
      </c>
      <c r="E121" s="143">
        <v>17.70458808245715</v>
      </c>
      <c r="F121" s="111" t="s">
        <v>377</v>
      </c>
      <c r="G121" s="112" t="s">
        <v>453</v>
      </c>
      <c r="H121" s="112" t="s">
        <v>379</v>
      </c>
      <c r="I121" s="112" t="s">
        <v>454</v>
      </c>
      <c r="J121" s="112" t="s">
        <v>539</v>
      </c>
    </row>
    <row r="122" spans="1:10" ht="21.75" customHeight="1">
      <c r="A122" s="140">
        <v>10252</v>
      </c>
      <c r="B122" s="141">
        <v>40162</v>
      </c>
      <c r="C122" s="112" t="s">
        <v>314</v>
      </c>
      <c r="D122" s="142">
        <v>177.9035776</v>
      </c>
      <c r="E122" s="143">
        <v>26.093117726592</v>
      </c>
      <c r="F122" s="111" t="s">
        <v>377</v>
      </c>
      <c r="G122" s="112" t="s">
        <v>453</v>
      </c>
      <c r="H122" s="112" t="s">
        <v>379</v>
      </c>
      <c r="I122" s="112" t="s">
        <v>454</v>
      </c>
      <c r="J122" s="112" t="s">
        <v>539</v>
      </c>
    </row>
    <row r="123" spans="1:10" ht="21.75" customHeight="1">
      <c r="A123" s="140">
        <v>10253</v>
      </c>
      <c r="B123" s="141">
        <v>40162</v>
      </c>
      <c r="C123" s="112" t="s">
        <v>314</v>
      </c>
      <c r="D123" s="142">
        <v>19.4582038</v>
      </c>
      <c r="E123" s="143">
        <v>2.853934751346</v>
      </c>
      <c r="F123" s="111" t="s">
        <v>377</v>
      </c>
      <c r="G123" s="112" t="s">
        <v>453</v>
      </c>
      <c r="H123" s="112" t="s">
        <v>379</v>
      </c>
      <c r="I123" s="112" t="s">
        <v>454</v>
      </c>
      <c r="J123" s="112" t="s">
        <v>539</v>
      </c>
    </row>
    <row r="124" spans="1:10" ht="21.75" customHeight="1">
      <c r="A124" s="140">
        <v>10254</v>
      </c>
      <c r="B124" s="141">
        <v>40162</v>
      </c>
      <c r="C124" s="112" t="s">
        <v>314</v>
      </c>
      <c r="D124" s="142">
        <v>102.8505058</v>
      </c>
      <c r="E124" s="143">
        <v>15.085083685686</v>
      </c>
      <c r="F124" s="111" t="s">
        <v>377</v>
      </c>
      <c r="G124" s="112" t="s">
        <v>453</v>
      </c>
      <c r="H124" s="112" t="s">
        <v>379</v>
      </c>
      <c r="I124" s="112" t="s">
        <v>454</v>
      </c>
      <c r="J124" s="112" t="s">
        <v>539</v>
      </c>
    </row>
    <row r="125" spans="1:10" ht="21.75" customHeight="1">
      <c r="A125" s="140">
        <v>10255</v>
      </c>
      <c r="B125" s="141">
        <v>40162</v>
      </c>
      <c r="C125" s="112" t="s">
        <v>314</v>
      </c>
      <c r="D125" s="142">
        <v>34.7467925</v>
      </c>
      <c r="E125" s="143">
        <v>5.096312055975</v>
      </c>
      <c r="F125" s="111" t="s">
        <v>377</v>
      </c>
      <c r="G125" s="112" t="s">
        <v>453</v>
      </c>
      <c r="H125" s="112" t="s">
        <v>379</v>
      </c>
      <c r="I125" s="112" t="s">
        <v>454</v>
      </c>
      <c r="J125" s="112" t="s">
        <v>539</v>
      </c>
    </row>
    <row r="126" spans="1:10" ht="21.75" customHeight="1">
      <c r="A126" s="140">
        <v>10256</v>
      </c>
      <c r="B126" s="141">
        <v>40162</v>
      </c>
      <c r="C126" s="112" t="s">
        <v>314</v>
      </c>
      <c r="D126" s="142">
        <v>45.8657661</v>
      </c>
      <c r="E126" s="143">
        <v>6.727131913887</v>
      </c>
      <c r="F126" s="111" t="s">
        <v>377</v>
      </c>
      <c r="G126" s="112" t="s">
        <v>453</v>
      </c>
      <c r="H126" s="112" t="s">
        <v>379</v>
      </c>
      <c r="I126" s="112" t="s">
        <v>454</v>
      </c>
      <c r="J126" s="112" t="s">
        <v>539</v>
      </c>
    </row>
    <row r="127" spans="1:10" ht="21.75" customHeight="1">
      <c r="A127" s="140">
        <v>10257</v>
      </c>
      <c r="B127" s="141">
        <v>40162</v>
      </c>
      <c r="C127" s="112" t="s">
        <v>314</v>
      </c>
      <c r="D127" s="142">
        <v>27.797434</v>
      </c>
      <c r="E127" s="143">
        <v>4.07704964478</v>
      </c>
      <c r="F127" s="111" t="s">
        <v>377</v>
      </c>
      <c r="G127" s="112" t="s">
        <v>453</v>
      </c>
      <c r="H127" s="112" t="s">
        <v>379</v>
      </c>
      <c r="I127" s="112" t="s">
        <v>454</v>
      </c>
      <c r="J127" s="112" t="s">
        <v>539</v>
      </c>
    </row>
    <row r="128" spans="1:10" ht="21.75" customHeight="1">
      <c r="A128" s="140">
        <v>10258</v>
      </c>
      <c r="B128" s="141">
        <v>40162</v>
      </c>
      <c r="C128" s="112" t="s">
        <v>314</v>
      </c>
      <c r="D128" s="142">
        <v>59.694989515</v>
      </c>
      <c r="E128" s="143">
        <v>8.75546411216505</v>
      </c>
      <c r="F128" s="111" t="s">
        <v>377</v>
      </c>
      <c r="G128" s="112" t="s">
        <v>453</v>
      </c>
      <c r="H128" s="112" t="s">
        <v>379</v>
      </c>
      <c r="I128" s="112" t="s">
        <v>454</v>
      </c>
      <c r="J128" s="112" t="s">
        <v>539</v>
      </c>
    </row>
    <row r="129" spans="1:10" ht="21.75" customHeight="1">
      <c r="A129" s="140">
        <v>10259</v>
      </c>
      <c r="B129" s="141">
        <v>40162</v>
      </c>
      <c r="C129" s="112" t="s">
        <v>314</v>
      </c>
      <c r="D129" s="142">
        <v>47.047157045000006</v>
      </c>
      <c r="E129" s="143">
        <v>6.90040652379015</v>
      </c>
      <c r="F129" s="111" t="s">
        <v>377</v>
      </c>
      <c r="G129" s="112" t="s">
        <v>453</v>
      </c>
      <c r="H129" s="112" t="s">
        <v>379</v>
      </c>
      <c r="I129" s="112" t="s">
        <v>454</v>
      </c>
      <c r="J129" s="112" t="s">
        <v>539</v>
      </c>
    </row>
    <row r="130" spans="1:10" ht="21.75" customHeight="1">
      <c r="A130" s="140">
        <v>10260</v>
      </c>
      <c r="B130" s="141">
        <v>40162</v>
      </c>
      <c r="C130" s="112" t="s">
        <v>314</v>
      </c>
      <c r="D130" s="142">
        <v>15.219095115</v>
      </c>
      <c r="E130" s="143">
        <v>2.23218468051705</v>
      </c>
      <c r="F130" s="111" t="s">
        <v>377</v>
      </c>
      <c r="G130" s="112" t="s">
        <v>453</v>
      </c>
      <c r="H130" s="112" t="s">
        <v>379</v>
      </c>
      <c r="I130" s="112" t="s">
        <v>454</v>
      </c>
      <c r="J130" s="112" t="s">
        <v>539</v>
      </c>
    </row>
    <row r="131" spans="1:10" ht="21.75" customHeight="1">
      <c r="A131" s="140">
        <v>10261</v>
      </c>
      <c r="B131" s="141">
        <v>40162</v>
      </c>
      <c r="C131" s="112" t="s">
        <v>314</v>
      </c>
      <c r="D131" s="142">
        <v>92.63494880500001</v>
      </c>
      <c r="E131" s="143">
        <v>13.58676794122935</v>
      </c>
      <c r="F131" s="111" t="s">
        <v>377</v>
      </c>
      <c r="G131" s="112" t="s">
        <v>453</v>
      </c>
      <c r="H131" s="112" t="s">
        <v>379</v>
      </c>
      <c r="I131" s="112" t="s">
        <v>454</v>
      </c>
      <c r="J131" s="112" t="s">
        <v>539</v>
      </c>
    </row>
    <row r="132" spans="1:10" ht="21.75" customHeight="1">
      <c r="A132" s="140">
        <v>10262</v>
      </c>
      <c r="B132" s="141">
        <v>40162</v>
      </c>
      <c r="C132" s="112" t="s">
        <v>314</v>
      </c>
      <c r="D132" s="142">
        <v>23.48883173</v>
      </c>
      <c r="E132" s="143">
        <v>3.445106949839099</v>
      </c>
      <c r="F132" s="111" t="s">
        <v>377</v>
      </c>
      <c r="G132" s="112" t="s">
        <v>453</v>
      </c>
      <c r="H132" s="112" t="s">
        <v>379</v>
      </c>
      <c r="I132" s="112" t="s">
        <v>454</v>
      </c>
      <c r="J132" s="112" t="s">
        <v>539</v>
      </c>
    </row>
    <row r="133" spans="1:10" ht="21.75" customHeight="1">
      <c r="A133" s="140">
        <v>10263</v>
      </c>
      <c r="B133" s="141">
        <v>40162</v>
      </c>
      <c r="C133" s="112" t="s">
        <v>314</v>
      </c>
      <c r="D133" s="142">
        <v>142.46184925</v>
      </c>
      <c r="E133" s="143">
        <v>20.8948794294975</v>
      </c>
      <c r="F133" s="111" t="s">
        <v>377</v>
      </c>
      <c r="G133" s="112" t="s">
        <v>453</v>
      </c>
      <c r="H133" s="112" t="s">
        <v>379</v>
      </c>
      <c r="I133" s="112" t="s">
        <v>454</v>
      </c>
      <c r="J133" s="112" t="s">
        <v>539</v>
      </c>
    </row>
    <row r="134" spans="1:10" ht="21.75" customHeight="1">
      <c r="A134" s="140">
        <v>10264</v>
      </c>
      <c r="B134" s="141">
        <v>40162</v>
      </c>
      <c r="C134" s="112" t="s">
        <v>314</v>
      </c>
      <c r="D134" s="142">
        <v>236.13920183</v>
      </c>
      <c r="E134" s="143">
        <v>34.6345367324061</v>
      </c>
      <c r="F134" s="111" t="s">
        <v>377</v>
      </c>
      <c r="G134" s="112" t="s">
        <v>453</v>
      </c>
      <c r="H134" s="112" t="s">
        <v>379</v>
      </c>
      <c r="I134" s="112" t="s">
        <v>454</v>
      </c>
      <c r="J134" s="112" t="s">
        <v>539</v>
      </c>
    </row>
    <row r="135" spans="1:10" ht="21.75" customHeight="1">
      <c r="A135" s="140">
        <v>10265</v>
      </c>
      <c r="B135" s="141">
        <v>40162</v>
      </c>
      <c r="C135" s="112" t="s">
        <v>314</v>
      </c>
      <c r="D135" s="142">
        <v>34.19084382</v>
      </c>
      <c r="E135" s="143">
        <v>5.0147710630794</v>
      </c>
      <c r="F135" s="111" t="s">
        <v>377</v>
      </c>
      <c r="G135" s="112" t="s">
        <v>453</v>
      </c>
      <c r="H135" s="112" t="s">
        <v>379</v>
      </c>
      <c r="I135" s="112" t="s">
        <v>454</v>
      </c>
      <c r="J135" s="112" t="s">
        <v>539</v>
      </c>
    </row>
    <row r="136" spans="1:10" ht="21.75" customHeight="1">
      <c r="A136" s="140">
        <v>10266</v>
      </c>
      <c r="B136" s="141">
        <v>40162</v>
      </c>
      <c r="C136" s="112" t="s">
        <v>314</v>
      </c>
      <c r="D136" s="142">
        <v>7.64429435</v>
      </c>
      <c r="E136" s="143">
        <v>1.1211886523145</v>
      </c>
      <c r="F136" s="111" t="s">
        <v>377</v>
      </c>
      <c r="G136" s="112" t="s">
        <v>453</v>
      </c>
      <c r="H136" s="112" t="s">
        <v>379</v>
      </c>
      <c r="I136" s="112" t="s">
        <v>454</v>
      </c>
      <c r="J136" s="112" t="s">
        <v>539</v>
      </c>
    </row>
    <row r="137" spans="1:10" ht="21.75" customHeight="1">
      <c r="A137" s="140">
        <v>10271</v>
      </c>
      <c r="B137" s="141">
        <v>40163</v>
      </c>
      <c r="C137" s="112" t="s">
        <v>314</v>
      </c>
      <c r="D137" s="142">
        <v>82.0024303</v>
      </c>
      <c r="E137" s="143">
        <v>12.027296452101</v>
      </c>
      <c r="F137" s="111" t="s">
        <v>377</v>
      </c>
      <c r="G137" s="112" t="s">
        <v>453</v>
      </c>
      <c r="H137" s="112" t="s">
        <v>379</v>
      </c>
      <c r="I137" s="112" t="s">
        <v>454</v>
      </c>
      <c r="J137" s="112" t="s">
        <v>539</v>
      </c>
    </row>
    <row r="138" spans="1:10" ht="21.75" customHeight="1">
      <c r="A138" s="140">
        <v>10272</v>
      </c>
      <c r="B138" s="141">
        <v>40163</v>
      </c>
      <c r="C138" s="112" t="s">
        <v>314</v>
      </c>
      <c r="D138" s="142">
        <v>229.676298425</v>
      </c>
      <c r="E138" s="143">
        <v>33.68662268999475</v>
      </c>
      <c r="F138" s="111" t="s">
        <v>377</v>
      </c>
      <c r="G138" s="112" t="s">
        <v>453</v>
      </c>
      <c r="H138" s="112" t="s">
        <v>379</v>
      </c>
      <c r="I138" s="112" t="s">
        <v>454</v>
      </c>
      <c r="J138" s="112" t="s">
        <v>539</v>
      </c>
    </row>
    <row r="139" spans="1:10" ht="21.75" customHeight="1">
      <c r="A139" s="140">
        <v>10273</v>
      </c>
      <c r="B139" s="141">
        <v>40163</v>
      </c>
      <c r="C139" s="112" t="s">
        <v>314</v>
      </c>
      <c r="D139" s="142">
        <v>137.5972983</v>
      </c>
      <c r="E139" s="143">
        <v>20.181395741661</v>
      </c>
      <c r="F139" s="111" t="s">
        <v>377</v>
      </c>
      <c r="G139" s="112" t="s">
        <v>453</v>
      </c>
      <c r="H139" s="112" t="s">
        <v>379</v>
      </c>
      <c r="I139" s="112" t="s">
        <v>454</v>
      </c>
      <c r="J139" s="112" t="s">
        <v>539</v>
      </c>
    </row>
    <row r="140" spans="1:10" ht="21.75" customHeight="1">
      <c r="A140" s="140">
        <v>10274</v>
      </c>
      <c r="B140" s="141">
        <v>40163</v>
      </c>
      <c r="C140" s="112" t="s">
        <v>314</v>
      </c>
      <c r="D140" s="142">
        <v>548.58235999</v>
      </c>
      <c r="E140" s="143">
        <v>80.46057473973329</v>
      </c>
      <c r="F140" s="111" t="s">
        <v>377</v>
      </c>
      <c r="G140" s="112" t="s">
        <v>453</v>
      </c>
      <c r="H140" s="112" t="s">
        <v>379</v>
      </c>
      <c r="I140" s="112" t="s">
        <v>454</v>
      </c>
      <c r="J140" s="112" t="s">
        <v>539</v>
      </c>
    </row>
    <row r="141" spans="1:10" ht="21.75" customHeight="1">
      <c r="A141" s="140">
        <v>10275</v>
      </c>
      <c r="B141" s="141">
        <v>40163</v>
      </c>
      <c r="C141" s="112" t="s">
        <v>314</v>
      </c>
      <c r="D141" s="142">
        <v>286.3135702</v>
      </c>
      <c r="E141" s="143">
        <v>41.993611341234</v>
      </c>
      <c r="F141" s="111" t="s">
        <v>377</v>
      </c>
      <c r="G141" s="112" t="s">
        <v>453</v>
      </c>
      <c r="H141" s="112" t="s">
        <v>379</v>
      </c>
      <c r="I141" s="112" t="s">
        <v>454</v>
      </c>
      <c r="J141" s="112" t="s">
        <v>539</v>
      </c>
    </row>
    <row r="142" spans="1:10" ht="21.75" customHeight="1">
      <c r="A142" s="140">
        <v>10276</v>
      </c>
      <c r="B142" s="141">
        <v>40163</v>
      </c>
      <c r="C142" s="112" t="s">
        <v>314</v>
      </c>
      <c r="D142" s="142">
        <v>123.6985813</v>
      </c>
      <c r="E142" s="143">
        <v>18.142870919271</v>
      </c>
      <c r="F142" s="111" t="s">
        <v>377</v>
      </c>
      <c r="G142" s="112" t="s">
        <v>453</v>
      </c>
      <c r="H142" s="112" t="s">
        <v>379</v>
      </c>
      <c r="I142" s="112" t="s">
        <v>454</v>
      </c>
      <c r="J142" s="112" t="s">
        <v>539</v>
      </c>
    </row>
    <row r="143" spans="1:10" ht="21.75" customHeight="1">
      <c r="A143" s="140">
        <v>10277</v>
      </c>
      <c r="B143" s="141">
        <v>40163</v>
      </c>
      <c r="C143" s="112" t="s">
        <v>314</v>
      </c>
      <c r="D143" s="142">
        <v>64.503945597</v>
      </c>
      <c r="E143" s="143">
        <v>9.460793700711989</v>
      </c>
      <c r="F143" s="111" t="s">
        <v>377</v>
      </c>
      <c r="G143" s="112" t="s">
        <v>453</v>
      </c>
      <c r="H143" s="112" t="s">
        <v>379</v>
      </c>
      <c r="I143" s="112" t="s">
        <v>454</v>
      </c>
      <c r="J143" s="112" t="s">
        <v>539</v>
      </c>
    </row>
    <row r="144" spans="1:10" ht="21.75" customHeight="1">
      <c r="A144" s="140">
        <v>10278</v>
      </c>
      <c r="B144" s="141">
        <v>40163</v>
      </c>
      <c r="C144" s="112" t="s">
        <v>314</v>
      </c>
      <c r="D144" s="142">
        <v>41.696151</v>
      </c>
      <c r="E144" s="143">
        <v>6.11557446717</v>
      </c>
      <c r="F144" s="111" t="s">
        <v>377</v>
      </c>
      <c r="G144" s="112" t="s">
        <v>453</v>
      </c>
      <c r="H144" s="112" t="s">
        <v>379</v>
      </c>
      <c r="I144" s="112" t="s">
        <v>454</v>
      </c>
      <c r="J144" s="112" t="s">
        <v>539</v>
      </c>
    </row>
    <row r="145" spans="1:10" ht="21.75" customHeight="1">
      <c r="A145" s="140">
        <v>10279</v>
      </c>
      <c r="B145" s="141">
        <v>40163</v>
      </c>
      <c r="C145" s="112" t="s">
        <v>314</v>
      </c>
      <c r="D145" s="142">
        <v>73.6632001</v>
      </c>
      <c r="E145" s="143">
        <v>10.804181558667</v>
      </c>
      <c r="F145" s="111" t="s">
        <v>377</v>
      </c>
      <c r="G145" s="112" t="s">
        <v>453</v>
      </c>
      <c r="H145" s="112" t="s">
        <v>379</v>
      </c>
      <c r="I145" s="112" t="s">
        <v>454</v>
      </c>
      <c r="J145" s="112" t="s">
        <v>539</v>
      </c>
    </row>
    <row r="146" spans="1:10" ht="21.75" customHeight="1">
      <c r="A146" s="140">
        <v>10280</v>
      </c>
      <c r="B146" s="141">
        <v>40163</v>
      </c>
      <c r="C146" s="112" t="s">
        <v>314</v>
      </c>
      <c r="D146" s="142">
        <v>548.58235999</v>
      </c>
      <c r="E146" s="143">
        <v>80.46057473973329</v>
      </c>
      <c r="F146" s="111" t="s">
        <v>377</v>
      </c>
      <c r="G146" s="112" t="s">
        <v>453</v>
      </c>
      <c r="H146" s="112" t="s">
        <v>379</v>
      </c>
      <c r="I146" s="112" t="s">
        <v>454</v>
      </c>
      <c r="J146" s="112" t="s">
        <v>539</v>
      </c>
    </row>
    <row r="147" spans="1:10" ht="21.75" customHeight="1">
      <c r="A147" s="140">
        <v>10281</v>
      </c>
      <c r="B147" s="141">
        <v>40163</v>
      </c>
      <c r="C147" s="112" t="s">
        <v>314</v>
      </c>
      <c r="D147" s="142">
        <v>123.55959413</v>
      </c>
      <c r="E147" s="143">
        <v>18.1224856710471</v>
      </c>
      <c r="F147" s="111" t="s">
        <v>377</v>
      </c>
      <c r="G147" s="112" t="s">
        <v>453</v>
      </c>
      <c r="H147" s="112" t="s">
        <v>379</v>
      </c>
      <c r="I147" s="112" t="s">
        <v>454</v>
      </c>
      <c r="J147" s="112" t="s">
        <v>539</v>
      </c>
    </row>
    <row r="148" spans="1:10" ht="21.75" customHeight="1">
      <c r="A148" s="140">
        <v>10282</v>
      </c>
      <c r="B148" s="141">
        <v>40163</v>
      </c>
      <c r="C148" s="112" t="s">
        <v>314</v>
      </c>
      <c r="D148" s="142">
        <v>399.796594505</v>
      </c>
      <c r="E148" s="143">
        <v>58.638166516048344</v>
      </c>
      <c r="F148" s="111" t="s">
        <v>377</v>
      </c>
      <c r="G148" s="112" t="s">
        <v>453</v>
      </c>
      <c r="H148" s="112" t="s">
        <v>379</v>
      </c>
      <c r="I148" s="112" t="s">
        <v>454</v>
      </c>
      <c r="J148" s="112" t="s">
        <v>539</v>
      </c>
    </row>
    <row r="149" spans="1:10" ht="21.75" customHeight="1">
      <c r="A149" s="140">
        <v>10283</v>
      </c>
      <c r="B149" s="141">
        <v>40163</v>
      </c>
      <c r="C149" s="112" t="s">
        <v>314</v>
      </c>
      <c r="D149" s="142">
        <v>168.104982115</v>
      </c>
      <c r="E149" s="143">
        <v>24.655957726807056</v>
      </c>
      <c r="F149" s="111" t="s">
        <v>377</v>
      </c>
      <c r="G149" s="112" t="s">
        <v>453</v>
      </c>
      <c r="H149" s="112" t="s">
        <v>379</v>
      </c>
      <c r="I149" s="112" t="s">
        <v>454</v>
      </c>
      <c r="J149" s="112" t="s">
        <v>539</v>
      </c>
    </row>
    <row r="150" spans="1:10" ht="21.75" customHeight="1">
      <c r="A150" s="140">
        <v>10284</v>
      </c>
      <c r="B150" s="141">
        <v>40163</v>
      </c>
      <c r="C150" s="112" t="s">
        <v>314</v>
      </c>
      <c r="D150" s="142">
        <v>153.108266472</v>
      </c>
      <c r="E150" s="143">
        <v>22.456389443448238</v>
      </c>
      <c r="F150" s="111" t="s">
        <v>377</v>
      </c>
      <c r="G150" s="112" t="s">
        <v>453</v>
      </c>
      <c r="H150" s="112" t="s">
        <v>379</v>
      </c>
      <c r="I150" s="112" t="s">
        <v>454</v>
      </c>
      <c r="J150" s="112" t="s">
        <v>539</v>
      </c>
    </row>
    <row r="151" spans="1:10" ht="21.75" customHeight="1">
      <c r="A151" s="140">
        <v>10285</v>
      </c>
      <c r="B151" s="141">
        <v>40163</v>
      </c>
      <c r="C151" s="112" t="s">
        <v>314</v>
      </c>
      <c r="D151" s="142">
        <v>27.65844683</v>
      </c>
      <c r="E151" s="143">
        <v>4.0566643965561</v>
      </c>
      <c r="F151" s="111" t="s">
        <v>377</v>
      </c>
      <c r="G151" s="112" t="s">
        <v>453</v>
      </c>
      <c r="H151" s="112" t="s">
        <v>379</v>
      </c>
      <c r="I151" s="112" t="s">
        <v>454</v>
      </c>
      <c r="J151" s="112" t="s">
        <v>539</v>
      </c>
    </row>
    <row r="152" spans="1:10" ht="21.75" customHeight="1">
      <c r="A152" s="140">
        <v>10286</v>
      </c>
      <c r="B152" s="141">
        <v>40163</v>
      </c>
      <c r="C152" s="112" t="s">
        <v>314</v>
      </c>
      <c r="D152" s="142">
        <v>119.028612388</v>
      </c>
      <c r="E152" s="143">
        <v>17.457926578947955</v>
      </c>
      <c r="F152" s="111" t="s">
        <v>377</v>
      </c>
      <c r="G152" s="112" t="s">
        <v>453</v>
      </c>
      <c r="H152" s="112" t="s">
        <v>379</v>
      </c>
      <c r="I152" s="112" t="s">
        <v>454</v>
      </c>
      <c r="J152" s="112" t="s">
        <v>539</v>
      </c>
    </row>
    <row r="153" spans="1:10" ht="21.75" customHeight="1">
      <c r="A153" s="140">
        <v>10287</v>
      </c>
      <c r="B153" s="141">
        <v>40163</v>
      </c>
      <c r="C153" s="112" t="s">
        <v>314</v>
      </c>
      <c r="D153" s="142">
        <v>99.23683938</v>
      </c>
      <c r="E153" s="143">
        <v>14.5550672318646</v>
      </c>
      <c r="F153" s="111" t="s">
        <v>377</v>
      </c>
      <c r="G153" s="112" t="s">
        <v>453</v>
      </c>
      <c r="H153" s="112" t="s">
        <v>379</v>
      </c>
      <c r="I153" s="112" t="s">
        <v>454</v>
      </c>
      <c r="J153" s="112" t="s">
        <v>539</v>
      </c>
    </row>
    <row r="154" spans="1:10" ht="21.75" customHeight="1">
      <c r="A154" s="140">
        <v>10288</v>
      </c>
      <c r="B154" s="141">
        <v>40163</v>
      </c>
      <c r="C154" s="112" t="s">
        <v>314</v>
      </c>
      <c r="D154" s="142">
        <v>13.898717</v>
      </c>
      <c r="E154" s="143">
        <v>2.03852482239</v>
      </c>
      <c r="F154" s="111" t="s">
        <v>377</v>
      </c>
      <c r="G154" s="112" t="s">
        <v>453</v>
      </c>
      <c r="H154" s="112" t="s">
        <v>379</v>
      </c>
      <c r="I154" s="112" t="s">
        <v>454</v>
      </c>
      <c r="J154" s="112" t="s">
        <v>539</v>
      </c>
    </row>
    <row r="155" spans="1:10" ht="21.75" customHeight="1">
      <c r="A155" s="140">
        <v>10289</v>
      </c>
      <c r="B155" s="141">
        <v>40163</v>
      </c>
      <c r="C155" s="112" t="s">
        <v>314</v>
      </c>
      <c r="D155" s="142">
        <v>11.049480015</v>
      </c>
      <c r="E155" s="143">
        <v>1.62062723380005</v>
      </c>
      <c r="F155" s="111" t="s">
        <v>377</v>
      </c>
      <c r="G155" s="112" t="s">
        <v>453</v>
      </c>
      <c r="H155" s="112" t="s">
        <v>379</v>
      </c>
      <c r="I155" s="112" t="s">
        <v>454</v>
      </c>
      <c r="J155" s="112" t="s">
        <v>539</v>
      </c>
    </row>
    <row r="156" spans="1:10" ht="21.75" customHeight="1">
      <c r="A156" s="140">
        <v>10290</v>
      </c>
      <c r="B156" s="141">
        <v>40163</v>
      </c>
      <c r="C156" s="112" t="s">
        <v>314</v>
      </c>
      <c r="D156" s="142">
        <v>119.028612388</v>
      </c>
      <c r="E156" s="143">
        <v>17.457926578947955</v>
      </c>
      <c r="F156" s="111" t="s">
        <v>377</v>
      </c>
      <c r="G156" s="112" t="s">
        <v>453</v>
      </c>
      <c r="H156" s="112" t="s">
        <v>379</v>
      </c>
      <c r="I156" s="112" t="s">
        <v>454</v>
      </c>
      <c r="J156" s="112" t="s">
        <v>539</v>
      </c>
    </row>
    <row r="157" spans="1:10" ht="21.75" customHeight="1">
      <c r="A157" s="140">
        <v>10291</v>
      </c>
      <c r="B157" s="141">
        <v>40163</v>
      </c>
      <c r="C157" s="112" t="s">
        <v>314</v>
      </c>
      <c r="D157" s="142">
        <v>92.98241673000001</v>
      </c>
      <c r="E157" s="143">
        <v>13.6377310617891</v>
      </c>
      <c r="F157" s="111" t="s">
        <v>377</v>
      </c>
      <c r="G157" s="112" t="s">
        <v>453</v>
      </c>
      <c r="H157" s="112" t="s">
        <v>379</v>
      </c>
      <c r="I157" s="112" t="s">
        <v>454</v>
      </c>
      <c r="J157" s="112" t="s">
        <v>539</v>
      </c>
    </row>
    <row r="158" spans="1:10" ht="21.75" customHeight="1">
      <c r="A158" s="140">
        <v>10292</v>
      </c>
      <c r="B158" s="141">
        <v>40163</v>
      </c>
      <c r="C158" s="112" t="s">
        <v>314</v>
      </c>
      <c r="D158" s="142">
        <v>16.6784604</v>
      </c>
      <c r="E158" s="143">
        <v>2.446229786868</v>
      </c>
      <c r="F158" s="111" t="s">
        <v>377</v>
      </c>
      <c r="G158" s="112" t="s">
        <v>453</v>
      </c>
      <c r="H158" s="112" t="s">
        <v>379</v>
      </c>
      <c r="I158" s="112" t="s">
        <v>454</v>
      </c>
      <c r="J158" s="112" t="s">
        <v>539</v>
      </c>
    </row>
    <row r="159" spans="1:10" ht="21.75" customHeight="1">
      <c r="A159" s="140">
        <v>10293</v>
      </c>
      <c r="B159" s="141">
        <v>40163</v>
      </c>
      <c r="C159" s="112" t="s">
        <v>314</v>
      </c>
      <c r="D159" s="142">
        <v>31.758568345</v>
      </c>
      <c r="E159" s="143">
        <v>4.65802921916115</v>
      </c>
      <c r="F159" s="111" t="s">
        <v>377</v>
      </c>
      <c r="G159" s="112" t="s">
        <v>453</v>
      </c>
      <c r="H159" s="112" t="s">
        <v>379</v>
      </c>
      <c r="I159" s="112" t="s">
        <v>454</v>
      </c>
      <c r="J159" s="112" t="s">
        <v>539</v>
      </c>
    </row>
    <row r="160" spans="1:10" ht="21.75" customHeight="1">
      <c r="A160" s="140">
        <v>10294</v>
      </c>
      <c r="B160" s="141">
        <v>40163</v>
      </c>
      <c r="C160" s="112" t="s">
        <v>314</v>
      </c>
      <c r="D160" s="142">
        <v>5.489993215</v>
      </c>
      <c r="E160" s="143">
        <v>0.80521730484405</v>
      </c>
      <c r="F160" s="111" t="s">
        <v>377</v>
      </c>
      <c r="G160" s="112" t="s">
        <v>453</v>
      </c>
      <c r="H160" s="112" t="s">
        <v>379</v>
      </c>
      <c r="I160" s="112" t="s">
        <v>454</v>
      </c>
      <c r="J160" s="112" t="s">
        <v>539</v>
      </c>
    </row>
    <row r="161" spans="1:10" ht="21.75" customHeight="1">
      <c r="A161" s="140">
        <v>10295</v>
      </c>
      <c r="B161" s="141">
        <v>40163</v>
      </c>
      <c r="C161" s="112" t="s">
        <v>314</v>
      </c>
      <c r="D161" s="142">
        <v>97.291019</v>
      </c>
      <c r="E161" s="143">
        <v>14.26967375673</v>
      </c>
      <c r="F161" s="111" t="s">
        <v>377</v>
      </c>
      <c r="G161" s="112" t="s">
        <v>453</v>
      </c>
      <c r="H161" s="112" t="s">
        <v>379</v>
      </c>
      <c r="I161" s="112" t="s">
        <v>454</v>
      </c>
      <c r="J161" s="112" t="s">
        <v>539</v>
      </c>
    </row>
    <row r="162" spans="1:10" ht="21.75" customHeight="1">
      <c r="A162" s="140">
        <v>10296</v>
      </c>
      <c r="B162" s="141">
        <v>40163</v>
      </c>
      <c r="C162" s="112" t="s">
        <v>314</v>
      </c>
      <c r="D162" s="142">
        <v>69.493585</v>
      </c>
      <c r="E162" s="143">
        <v>10.19262411195</v>
      </c>
      <c r="F162" s="111" t="s">
        <v>377</v>
      </c>
      <c r="G162" s="112" t="s">
        <v>453</v>
      </c>
      <c r="H162" s="112" t="s">
        <v>379</v>
      </c>
      <c r="I162" s="112" t="s">
        <v>454</v>
      </c>
      <c r="J162" s="112" t="s">
        <v>539</v>
      </c>
    </row>
    <row r="163" spans="1:10" ht="21.75" customHeight="1">
      <c r="A163" s="140">
        <v>10297</v>
      </c>
      <c r="B163" s="141">
        <v>40163</v>
      </c>
      <c r="C163" s="112" t="s">
        <v>314</v>
      </c>
      <c r="D163" s="142">
        <v>34.7467925</v>
      </c>
      <c r="E163" s="143">
        <v>5.096312055975</v>
      </c>
      <c r="F163" s="111" t="s">
        <v>377</v>
      </c>
      <c r="G163" s="112" t="s">
        <v>453</v>
      </c>
      <c r="H163" s="112" t="s">
        <v>379</v>
      </c>
      <c r="I163" s="112" t="s">
        <v>454</v>
      </c>
      <c r="J163" s="112" t="s">
        <v>539</v>
      </c>
    </row>
    <row r="164" spans="1:10" ht="21.75" customHeight="1">
      <c r="A164" s="140">
        <v>10298</v>
      </c>
      <c r="B164" s="141">
        <v>40163</v>
      </c>
      <c r="C164" s="112" t="s">
        <v>314</v>
      </c>
      <c r="D164" s="142">
        <v>120.9188379</v>
      </c>
      <c r="E164" s="143">
        <v>17.735165954793</v>
      </c>
      <c r="F164" s="111" t="s">
        <v>377</v>
      </c>
      <c r="G164" s="112" t="s">
        <v>453</v>
      </c>
      <c r="H164" s="112" t="s">
        <v>379</v>
      </c>
      <c r="I164" s="112" t="s">
        <v>454</v>
      </c>
      <c r="J164" s="112" t="s">
        <v>539</v>
      </c>
    </row>
    <row r="165" spans="1:10" ht="21.75" customHeight="1">
      <c r="A165" s="140">
        <v>10299</v>
      </c>
      <c r="B165" s="141">
        <v>40163</v>
      </c>
      <c r="C165" s="112" t="s">
        <v>314</v>
      </c>
      <c r="D165" s="142">
        <v>41.27918949</v>
      </c>
      <c r="E165" s="143">
        <v>6.054418722498298</v>
      </c>
      <c r="F165" s="111" t="s">
        <v>377</v>
      </c>
      <c r="G165" s="112" t="s">
        <v>453</v>
      </c>
      <c r="H165" s="112" t="s">
        <v>379</v>
      </c>
      <c r="I165" s="112" t="s">
        <v>454</v>
      </c>
      <c r="J165" s="112" t="s">
        <v>539</v>
      </c>
    </row>
    <row r="166" spans="1:10" ht="21.75" customHeight="1">
      <c r="A166" s="140">
        <v>10300</v>
      </c>
      <c r="B166" s="141">
        <v>40163</v>
      </c>
      <c r="C166" s="112" t="s">
        <v>314</v>
      </c>
      <c r="D166" s="142">
        <v>27.10249815</v>
      </c>
      <c r="E166" s="143">
        <v>3.9751234036605</v>
      </c>
      <c r="F166" s="111" t="s">
        <v>377</v>
      </c>
      <c r="G166" s="112" t="s">
        <v>453</v>
      </c>
      <c r="H166" s="112" t="s">
        <v>379</v>
      </c>
      <c r="I166" s="112" t="s">
        <v>454</v>
      </c>
      <c r="J166" s="112" t="s">
        <v>539</v>
      </c>
    </row>
    <row r="167" spans="1:10" ht="21.75" customHeight="1">
      <c r="A167" s="140">
        <v>10301</v>
      </c>
      <c r="B167" s="141">
        <v>40163</v>
      </c>
      <c r="C167" s="112" t="s">
        <v>314</v>
      </c>
      <c r="D167" s="142">
        <v>30.5771774</v>
      </c>
      <c r="E167" s="143">
        <v>4.484754609258</v>
      </c>
      <c r="F167" s="111" t="s">
        <v>377</v>
      </c>
      <c r="G167" s="112" t="s">
        <v>453</v>
      </c>
      <c r="H167" s="112" t="s">
        <v>379</v>
      </c>
      <c r="I167" s="112" t="s">
        <v>454</v>
      </c>
      <c r="J167" s="112" t="s">
        <v>539</v>
      </c>
    </row>
    <row r="168" spans="1:10" ht="21.75" customHeight="1">
      <c r="A168" s="140">
        <v>10302</v>
      </c>
      <c r="B168" s="141">
        <v>40163</v>
      </c>
      <c r="C168" s="112" t="s">
        <v>314</v>
      </c>
      <c r="D168" s="142">
        <v>27.797434</v>
      </c>
      <c r="E168" s="143">
        <v>4.07704964478</v>
      </c>
      <c r="F168" s="111" t="s">
        <v>377</v>
      </c>
      <c r="G168" s="112" t="s">
        <v>453</v>
      </c>
      <c r="H168" s="112" t="s">
        <v>379</v>
      </c>
      <c r="I168" s="112" t="s">
        <v>454</v>
      </c>
      <c r="J168" s="112" t="s">
        <v>539</v>
      </c>
    </row>
    <row r="169" spans="1:10" ht="21.75" customHeight="1">
      <c r="A169" s="140">
        <v>10304</v>
      </c>
      <c r="B169" s="141">
        <v>40163</v>
      </c>
      <c r="C169" s="112" t="s">
        <v>314</v>
      </c>
      <c r="D169" s="142">
        <v>34.7467925</v>
      </c>
      <c r="E169" s="143">
        <v>5.096312055975</v>
      </c>
      <c r="F169" s="111" t="s">
        <v>377</v>
      </c>
      <c r="G169" s="112" t="s">
        <v>453</v>
      </c>
      <c r="H169" s="112" t="s">
        <v>379</v>
      </c>
      <c r="I169" s="112" t="s">
        <v>454</v>
      </c>
      <c r="J169" s="112" t="s">
        <v>539</v>
      </c>
    </row>
    <row r="170" spans="1:10" ht="21.75" customHeight="1">
      <c r="A170" s="140">
        <v>10305</v>
      </c>
      <c r="B170" s="141">
        <v>40163</v>
      </c>
      <c r="C170" s="112" t="s">
        <v>314</v>
      </c>
      <c r="D170" s="142">
        <v>5.489993215</v>
      </c>
      <c r="E170" s="143">
        <v>0.80521730484405</v>
      </c>
      <c r="F170" s="111" t="s">
        <v>377</v>
      </c>
      <c r="G170" s="112" t="s">
        <v>453</v>
      </c>
      <c r="H170" s="112" t="s">
        <v>379</v>
      </c>
      <c r="I170" s="112" t="s">
        <v>454</v>
      </c>
      <c r="J170" s="112" t="s">
        <v>539</v>
      </c>
    </row>
    <row r="171" spans="1:10" ht="21.75" customHeight="1">
      <c r="A171" s="140">
        <v>10306</v>
      </c>
      <c r="B171" s="141">
        <v>40163</v>
      </c>
      <c r="C171" s="112" t="s">
        <v>314</v>
      </c>
      <c r="D171" s="142">
        <v>34.7467925</v>
      </c>
      <c r="E171" s="143">
        <v>5.096312055975</v>
      </c>
      <c r="F171" s="111" t="s">
        <v>377</v>
      </c>
      <c r="G171" s="112" t="s">
        <v>453</v>
      </c>
      <c r="H171" s="112" t="s">
        <v>379</v>
      </c>
      <c r="I171" s="112" t="s">
        <v>454</v>
      </c>
      <c r="J171" s="112" t="s">
        <v>539</v>
      </c>
    </row>
    <row r="172" spans="1:10" ht="21.75" customHeight="1">
      <c r="A172" s="140">
        <v>10315</v>
      </c>
      <c r="B172" s="141">
        <v>40164</v>
      </c>
      <c r="C172" s="112" t="s">
        <v>314</v>
      </c>
      <c r="D172" s="142">
        <v>80.6125586</v>
      </c>
      <c r="E172" s="143">
        <v>11.823443969862</v>
      </c>
      <c r="F172" s="111" t="s">
        <v>377</v>
      </c>
      <c r="G172" s="112" t="s">
        <v>453</v>
      </c>
      <c r="H172" s="112" t="s">
        <v>379</v>
      </c>
      <c r="I172" s="112" t="s">
        <v>454</v>
      </c>
      <c r="J172" s="112" t="s">
        <v>539</v>
      </c>
    </row>
    <row r="173" spans="1:10" ht="21.75" customHeight="1">
      <c r="A173" s="140">
        <v>10316</v>
      </c>
      <c r="B173" s="141">
        <v>40164</v>
      </c>
      <c r="C173" s="112" t="s">
        <v>314</v>
      </c>
      <c r="D173" s="142">
        <v>223.560862945</v>
      </c>
      <c r="E173" s="143">
        <v>32.789671768143144</v>
      </c>
      <c r="F173" s="111" t="s">
        <v>377</v>
      </c>
      <c r="G173" s="112" t="s">
        <v>453</v>
      </c>
      <c r="H173" s="112" t="s">
        <v>379</v>
      </c>
      <c r="I173" s="112" t="s">
        <v>454</v>
      </c>
      <c r="J173" s="112" t="s">
        <v>539</v>
      </c>
    </row>
    <row r="174" spans="1:10" ht="21.75" customHeight="1">
      <c r="A174" s="140">
        <v>10317</v>
      </c>
      <c r="B174" s="141">
        <v>40164</v>
      </c>
      <c r="C174" s="112" t="s">
        <v>314</v>
      </c>
      <c r="D174" s="142">
        <v>253.23462374</v>
      </c>
      <c r="E174" s="143">
        <v>37.141922263945794</v>
      </c>
      <c r="F174" s="111" t="s">
        <v>377</v>
      </c>
      <c r="G174" s="112" t="s">
        <v>453</v>
      </c>
      <c r="H174" s="112" t="s">
        <v>379</v>
      </c>
      <c r="I174" s="112" t="s">
        <v>454</v>
      </c>
      <c r="J174" s="112" t="s">
        <v>539</v>
      </c>
    </row>
    <row r="175" spans="1:10" ht="21.75" customHeight="1">
      <c r="A175" s="140">
        <v>10318</v>
      </c>
      <c r="B175" s="141">
        <v>40164</v>
      </c>
      <c r="C175" s="112" t="s">
        <v>314</v>
      </c>
      <c r="D175" s="142">
        <v>341.533172841</v>
      </c>
      <c r="E175" s="143">
        <v>50.092670460589474</v>
      </c>
      <c r="F175" s="111" t="s">
        <v>377</v>
      </c>
      <c r="G175" s="112" t="s">
        <v>453</v>
      </c>
      <c r="H175" s="112" t="s">
        <v>379</v>
      </c>
      <c r="I175" s="112" t="s">
        <v>454</v>
      </c>
      <c r="J175" s="112" t="s">
        <v>539</v>
      </c>
    </row>
    <row r="176" spans="1:10" ht="21.75" customHeight="1">
      <c r="A176" s="140">
        <v>10319</v>
      </c>
      <c r="B176" s="141">
        <v>40164</v>
      </c>
      <c r="C176" s="112" t="s">
        <v>314</v>
      </c>
      <c r="D176" s="142">
        <v>91.773228351</v>
      </c>
      <c r="E176" s="143">
        <v>13.460379402241168</v>
      </c>
      <c r="F176" s="111" t="s">
        <v>377</v>
      </c>
      <c r="G176" s="112" t="s">
        <v>453</v>
      </c>
      <c r="H176" s="112" t="s">
        <v>379</v>
      </c>
      <c r="I176" s="112" t="s">
        <v>454</v>
      </c>
      <c r="J176" s="112" t="s">
        <v>539</v>
      </c>
    </row>
    <row r="177" spans="1:10" ht="21.75" customHeight="1">
      <c r="A177" s="140">
        <v>10320</v>
      </c>
      <c r="B177" s="141">
        <v>40164</v>
      </c>
      <c r="C177" s="112" t="s">
        <v>314</v>
      </c>
      <c r="D177" s="142">
        <v>161.155623615</v>
      </c>
      <c r="E177" s="143">
        <v>23.636695315612055</v>
      </c>
      <c r="F177" s="111" t="s">
        <v>377</v>
      </c>
      <c r="G177" s="112" t="s">
        <v>453</v>
      </c>
      <c r="H177" s="112" t="s">
        <v>379</v>
      </c>
      <c r="I177" s="112" t="s">
        <v>454</v>
      </c>
      <c r="J177" s="112" t="s">
        <v>539</v>
      </c>
    </row>
    <row r="178" spans="1:10" ht="21.75" customHeight="1">
      <c r="A178" s="140">
        <v>10321</v>
      </c>
      <c r="B178" s="141">
        <v>40164</v>
      </c>
      <c r="C178" s="112" t="s">
        <v>314</v>
      </c>
      <c r="D178" s="142">
        <v>148.313209107</v>
      </c>
      <c r="E178" s="143">
        <v>21.753098379723685</v>
      </c>
      <c r="F178" s="111" t="s">
        <v>377</v>
      </c>
      <c r="G178" s="112" t="s">
        <v>453</v>
      </c>
      <c r="H178" s="112" t="s">
        <v>379</v>
      </c>
      <c r="I178" s="112" t="s">
        <v>454</v>
      </c>
      <c r="J178" s="112" t="s">
        <v>539</v>
      </c>
    </row>
    <row r="179" spans="1:10" ht="21.75" customHeight="1">
      <c r="A179" s="140">
        <v>10322</v>
      </c>
      <c r="B179" s="141">
        <v>40164</v>
      </c>
      <c r="C179" s="112" t="s">
        <v>314</v>
      </c>
      <c r="D179" s="142">
        <v>46.6909609</v>
      </c>
      <c r="E179" s="143">
        <v>6.848163235203</v>
      </c>
      <c r="F179" s="111" t="s">
        <v>377</v>
      </c>
      <c r="G179" s="112" t="s">
        <v>453</v>
      </c>
      <c r="H179" s="112" t="s">
        <v>379</v>
      </c>
      <c r="I179" s="112" t="s">
        <v>454</v>
      </c>
      <c r="J179" s="112" t="s">
        <v>539</v>
      </c>
    </row>
    <row r="180" spans="1:10" ht="21.75" customHeight="1">
      <c r="A180" s="140">
        <v>10323</v>
      </c>
      <c r="B180" s="141">
        <v>40164</v>
      </c>
      <c r="C180" s="112" t="s">
        <v>314</v>
      </c>
      <c r="D180" s="142">
        <v>239.377602891</v>
      </c>
      <c r="E180" s="143">
        <v>35.109513016022966</v>
      </c>
      <c r="F180" s="111" t="s">
        <v>377</v>
      </c>
      <c r="G180" s="112" t="s">
        <v>453</v>
      </c>
      <c r="H180" s="112" t="s">
        <v>379</v>
      </c>
      <c r="I180" s="112" t="s">
        <v>454</v>
      </c>
      <c r="J180" s="112" t="s">
        <v>539</v>
      </c>
    </row>
    <row r="181" spans="1:10" ht="21.75" customHeight="1">
      <c r="A181" s="140">
        <v>10324</v>
      </c>
      <c r="B181" s="141">
        <v>40164</v>
      </c>
      <c r="C181" s="112" t="s">
        <v>314</v>
      </c>
      <c r="D181" s="142">
        <v>230.7187022</v>
      </c>
      <c r="E181" s="143">
        <v>33.839512051674</v>
      </c>
      <c r="F181" s="111" t="s">
        <v>377</v>
      </c>
      <c r="G181" s="112" t="s">
        <v>453</v>
      </c>
      <c r="H181" s="112" t="s">
        <v>379</v>
      </c>
      <c r="I181" s="112" t="s">
        <v>454</v>
      </c>
      <c r="J181" s="112" t="s">
        <v>539</v>
      </c>
    </row>
    <row r="182" spans="1:10" ht="21.75" customHeight="1">
      <c r="A182" s="140">
        <v>10325</v>
      </c>
      <c r="B182" s="141">
        <v>40164</v>
      </c>
      <c r="C182" s="112" t="s">
        <v>314</v>
      </c>
      <c r="D182" s="142">
        <v>129.049587345</v>
      </c>
      <c r="E182" s="143">
        <v>18.927702975891144</v>
      </c>
      <c r="F182" s="111" t="s">
        <v>377</v>
      </c>
      <c r="G182" s="112" t="s">
        <v>453</v>
      </c>
      <c r="H182" s="112" t="s">
        <v>379</v>
      </c>
      <c r="I182" s="112" t="s">
        <v>454</v>
      </c>
      <c r="J182" s="112" t="s">
        <v>539</v>
      </c>
    </row>
    <row r="183" spans="1:10" ht="21.75" customHeight="1">
      <c r="A183" s="140">
        <v>10326</v>
      </c>
      <c r="B183" s="141">
        <v>40164</v>
      </c>
      <c r="C183" s="112" t="s">
        <v>314</v>
      </c>
      <c r="D183" s="142">
        <v>30.368696645</v>
      </c>
      <c r="E183" s="143">
        <v>4.45417673692215</v>
      </c>
      <c r="F183" s="111" t="s">
        <v>377</v>
      </c>
      <c r="G183" s="112" t="s">
        <v>453</v>
      </c>
      <c r="H183" s="112" t="s">
        <v>379</v>
      </c>
      <c r="I183" s="112" t="s">
        <v>454</v>
      </c>
      <c r="J183" s="112" t="s">
        <v>539</v>
      </c>
    </row>
    <row r="184" spans="1:10" ht="21.75" customHeight="1">
      <c r="A184" s="140">
        <v>10327</v>
      </c>
      <c r="B184" s="141">
        <v>40164</v>
      </c>
      <c r="C184" s="112" t="s">
        <v>314</v>
      </c>
      <c r="D184" s="142">
        <v>81.099013695</v>
      </c>
      <c r="E184" s="143">
        <v>11.894792338645653</v>
      </c>
      <c r="F184" s="111" t="s">
        <v>377</v>
      </c>
      <c r="G184" s="112" t="s">
        <v>453</v>
      </c>
      <c r="H184" s="112" t="s">
        <v>379</v>
      </c>
      <c r="I184" s="112" t="s">
        <v>454</v>
      </c>
      <c r="J184" s="112" t="s">
        <v>539</v>
      </c>
    </row>
    <row r="185" spans="1:10" ht="21.75" customHeight="1">
      <c r="A185" s="140">
        <v>10328</v>
      </c>
      <c r="B185" s="141">
        <v>40164</v>
      </c>
      <c r="C185" s="112" t="s">
        <v>314</v>
      </c>
      <c r="D185" s="142">
        <v>38.707926845</v>
      </c>
      <c r="E185" s="143">
        <v>5.67729163035615</v>
      </c>
      <c r="F185" s="111" t="s">
        <v>377</v>
      </c>
      <c r="G185" s="112" t="s">
        <v>453</v>
      </c>
      <c r="H185" s="112" t="s">
        <v>379</v>
      </c>
      <c r="I185" s="112" t="s">
        <v>454</v>
      </c>
      <c r="J185" s="112" t="s">
        <v>539</v>
      </c>
    </row>
    <row r="186" spans="1:10" ht="21.75" customHeight="1">
      <c r="A186" s="140">
        <v>10329</v>
      </c>
      <c r="B186" s="141">
        <v>40164</v>
      </c>
      <c r="C186" s="112" t="s">
        <v>314</v>
      </c>
      <c r="D186" s="142">
        <v>30.43819023</v>
      </c>
      <c r="E186" s="143">
        <v>4.4643693610341</v>
      </c>
      <c r="F186" s="111" t="s">
        <v>377</v>
      </c>
      <c r="G186" s="112" t="s">
        <v>453</v>
      </c>
      <c r="H186" s="112" t="s">
        <v>379</v>
      </c>
      <c r="I186" s="112" t="s">
        <v>454</v>
      </c>
      <c r="J186" s="112" t="s">
        <v>539</v>
      </c>
    </row>
    <row r="187" spans="1:10" ht="21.75" customHeight="1">
      <c r="A187" s="140">
        <v>10330</v>
      </c>
      <c r="B187" s="141">
        <v>40164</v>
      </c>
      <c r="C187" s="112" t="s">
        <v>314</v>
      </c>
      <c r="D187" s="142">
        <v>186.312301385</v>
      </c>
      <c r="E187" s="143">
        <v>27.326425244137944</v>
      </c>
      <c r="F187" s="111" t="s">
        <v>377</v>
      </c>
      <c r="G187" s="112" t="s">
        <v>453</v>
      </c>
      <c r="H187" s="112" t="s">
        <v>379</v>
      </c>
      <c r="I187" s="112" t="s">
        <v>454</v>
      </c>
      <c r="J187" s="112" t="s">
        <v>539</v>
      </c>
    </row>
    <row r="188" spans="1:10" ht="21.75" customHeight="1">
      <c r="A188" s="140">
        <v>10331</v>
      </c>
      <c r="B188" s="141">
        <v>40164</v>
      </c>
      <c r="C188" s="112" t="s">
        <v>314</v>
      </c>
      <c r="D188" s="142">
        <v>9.590114730000002</v>
      </c>
      <c r="E188" s="143">
        <v>1.4065821274491</v>
      </c>
      <c r="F188" s="111" t="s">
        <v>377</v>
      </c>
      <c r="G188" s="112" t="s">
        <v>453</v>
      </c>
      <c r="H188" s="112" t="s">
        <v>379</v>
      </c>
      <c r="I188" s="112" t="s">
        <v>454</v>
      </c>
      <c r="J188" s="112" t="s">
        <v>539</v>
      </c>
    </row>
    <row r="189" spans="1:10" ht="21.75" customHeight="1">
      <c r="A189" s="140">
        <v>10332</v>
      </c>
      <c r="B189" s="141">
        <v>40164</v>
      </c>
      <c r="C189" s="112" t="s">
        <v>314</v>
      </c>
      <c r="D189" s="142">
        <v>95.9011473</v>
      </c>
      <c r="E189" s="143">
        <v>14.065821274491</v>
      </c>
      <c r="F189" s="111" t="s">
        <v>377</v>
      </c>
      <c r="G189" s="112" t="s">
        <v>453</v>
      </c>
      <c r="H189" s="112" t="s">
        <v>379</v>
      </c>
      <c r="I189" s="112" t="s">
        <v>454</v>
      </c>
      <c r="J189" s="112" t="s">
        <v>539</v>
      </c>
    </row>
    <row r="190" spans="1:10" ht="21.75" customHeight="1">
      <c r="A190" s="140">
        <v>10333</v>
      </c>
      <c r="B190" s="141">
        <v>40164</v>
      </c>
      <c r="C190" s="112" t="s">
        <v>314</v>
      </c>
      <c r="D190" s="142">
        <v>153.969986926</v>
      </c>
      <c r="E190" s="143">
        <v>22.58277798243642</v>
      </c>
      <c r="F190" s="111" t="s">
        <v>377</v>
      </c>
      <c r="G190" s="112" t="s">
        <v>453</v>
      </c>
      <c r="H190" s="112" t="s">
        <v>379</v>
      </c>
      <c r="I190" s="112" t="s">
        <v>454</v>
      </c>
      <c r="J190" s="112" t="s">
        <v>539</v>
      </c>
    </row>
    <row r="191" spans="1:10" ht="21.75" customHeight="1">
      <c r="A191" s="140">
        <v>10334</v>
      </c>
      <c r="B191" s="141">
        <v>40164</v>
      </c>
      <c r="C191" s="112" t="s">
        <v>314</v>
      </c>
      <c r="D191" s="142">
        <v>72.2733284</v>
      </c>
      <c r="E191" s="143">
        <v>10.600329076428</v>
      </c>
      <c r="F191" s="111" t="s">
        <v>377</v>
      </c>
      <c r="G191" s="112" t="s">
        <v>453</v>
      </c>
      <c r="H191" s="112" t="s">
        <v>379</v>
      </c>
      <c r="I191" s="112" t="s">
        <v>454</v>
      </c>
      <c r="J191" s="112" t="s">
        <v>539</v>
      </c>
    </row>
    <row r="192" spans="1:10" ht="21.75" customHeight="1">
      <c r="A192" s="140">
        <v>10348</v>
      </c>
      <c r="B192" s="141">
        <v>40165</v>
      </c>
      <c r="C192" s="112" t="s">
        <v>314</v>
      </c>
      <c r="D192" s="142">
        <v>736.6320010000001</v>
      </c>
      <c r="E192" s="143">
        <v>108.04181558667</v>
      </c>
      <c r="F192" s="111" t="s">
        <v>377</v>
      </c>
      <c r="G192" s="112" t="s">
        <v>453</v>
      </c>
      <c r="H192" s="112" t="s">
        <v>379</v>
      </c>
      <c r="I192" s="112" t="s">
        <v>454</v>
      </c>
      <c r="J192" s="112" t="s">
        <v>539</v>
      </c>
    </row>
    <row r="193" spans="1:10" ht="21.75" customHeight="1">
      <c r="A193" s="140">
        <v>10349</v>
      </c>
      <c r="B193" s="141">
        <v>40165</v>
      </c>
      <c r="C193" s="112" t="s">
        <v>314</v>
      </c>
      <c r="D193" s="142">
        <v>510.0829139</v>
      </c>
      <c r="E193" s="143">
        <v>74.813860981713</v>
      </c>
      <c r="F193" s="111" t="s">
        <v>377</v>
      </c>
      <c r="G193" s="112" t="s">
        <v>453</v>
      </c>
      <c r="H193" s="112" t="s">
        <v>379</v>
      </c>
      <c r="I193" s="112" t="s">
        <v>454</v>
      </c>
      <c r="J193" s="112" t="s">
        <v>539</v>
      </c>
    </row>
    <row r="194" spans="1:10" ht="21.75" customHeight="1">
      <c r="A194" s="140">
        <v>10350</v>
      </c>
      <c r="B194" s="141">
        <v>40165</v>
      </c>
      <c r="C194" s="112" t="s">
        <v>314</v>
      </c>
      <c r="D194" s="142">
        <v>51.4252529</v>
      </c>
      <c r="E194" s="143">
        <v>7.542541842843001</v>
      </c>
      <c r="F194" s="111" t="s">
        <v>377</v>
      </c>
      <c r="G194" s="112" t="s">
        <v>453</v>
      </c>
      <c r="H194" s="112" t="s">
        <v>379</v>
      </c>
      <c r="I194" s="112" t="s">
        <v>454</v>
      </c>
      <c r="J194" s="112" t="s">
        <v>539</v>
      </c>
    </row>
    <row r="195" spans="1:10" ht="21.75" customHeight="1">
      <c r="A195" s="140">
        <v>10351</v>
      </c>
      <c r="B195" s="141">
        <v>40165</v>
      </c>
      <c r="C195" s="112" t="s">
        <v>314</v>
      </c>
      <c r="D195" s="142">
        <v>59.7644831</v>
      </c>
      <c r="E195" s="143">
        <v>8.765656736277</v>
      </c>
      <c r="F195" s="111" t="s">
        <v>377</v>
      </c>
      <c r="G195" s="112" t="s">
        <v>453</v>
      </c>
      <c r="H195" s="112" t="s">
        <v>379</v>
      </c>
      <c r="I195" s="112" t="s">
        <v>454</v>
      </c>
      <c r="J195" s="112" t="s">
        <v>539</v>
      </c>
    </row>
    <row r="196" spans="1:10" ht="21.75" customHeight="1">
      <c r="A196" s="140">
        <v>10358</v>
      </c>
      <c r="B196" s="141">
        <v>40166</v>
      </c>
      <c r="C196" s="112" t="s">
        <v>314</v>
      </c>
      <c r="D196" s="142">
        <v>48.6455095</v>
      </c>
      <c r="E196" s="143">
        <v>7.134836878365</v>
      </c>
      <c r="F196" s="111" t="s">
        <v>377</v>
      </c>
      <c r="G196" s="112" t="s">
        <v>453</v>
      </c>
      <c r="H196" s="112" t="s">
        <v>379</v>
      </c>
      <c r="I196" s="112" t="s">
        <v>454</v>
      </c>
      <c r="J196" s="112" t="s">
        <v>539</v>
      </c>
    </row>
    <row r="197" spans="1:10" ht="21.75" customHeight="1">
      <c r="A197" s="140">
        <v>10359</v>
      </c>
      <c r="B197" s="141">
        <v>40166</v>
      </c>
      <c r="C197" s="112" t="s">
        <v>314</v>
      </c>
      <c r="D197" s="142">
        <v>55.594868000000005</v>
      </c>
      <c r="E197" s="143">
        <v>8.15409928956</v>
      </c>
      <c r="F197" s="111" t="s">
        <v>377</v>
      </c>
      <c r="G197" s="112" t="s">
        <v>453</v>
      </c>
      <c r="H197" s="112" t="s">
        <v>379</v>
      </c>
      <c r="I197" s="112" t="s">
        <v>454</v>
      </c>
      <c r="J197" s="112" t="s">
        <v>539</v>
      </c>
    </row>
    <row r="198" spans="1:10" ht="21.75" customHeight="1">
      <c r="A198" s="140">
        <v>10360</v>
      </c>
      <c r="B198" s="141">
        <v>40166</v>
      </c>
      <c r="C198" s="112" t="s">
        <v>314</v>
      </c>
      <c r="D198" s="142">
        <v>293.2629287</v>
      </c>
      <c r="E198" s="143">
        <v>43.012873752429</v>
      </c>
      <c r="F198" s="111" t="s">
        <v>377</v>
      </c>
      <c r="G198" s="112" t="s">
        <v>453</v>
      </c>
      <c r="H198" s="112" t="s">
        <v>379</v>
      </c>
      <c r="I198" s="112" t="s">
        <v>454</v>
      </c>
      <c r="J198" s="112" t="s">
        <v>539</v>
      </c>
    </row>
    <row r="199" spans="1:10" ht="21.75" customHeight="1">
      <c r="A199" s="140">
        <v>10361</v>
      </c>
      <c r="B199" s="141">
        <v>40166</v>
      </c>
      <c r="C199" s="112" t="s">
        <v>314</v>
      </c>
      <c r="D199" s="142">
        <v>58.3746114</v>
      </c>
      <c r="E199" s="143">
        <v>8.561804254038002</v>
      </c>
      <c r="F199" s="111" t="s">
        <v>377</v>
      </c>
      <c r="G199" s="112" t="s">
        <v>453</v>
      </c>
      <c r="H199" s="112" t="s">
        <v>379</v>
      </c>
      <c r="I199" s="112" t="s">
        <v>454</v>
      </c>
      <c r="J199" s="112" t="s">
        <v>539</v>
      </c>
    </row>
    <row r="200" spans="1:10" ht="21.75" customHeight="1">
      <c r="A200" s="140">
        <v>10362</v>
      </c>
      <c r="B200" s="141">
        <v>40166</v>
      </c>
      <c r="C200" s="112" t="s">
        <v>314</v>
      </c>
      <c r="D200" s="142">
        <v>70.050786366</v>
      </c>
      <c r="E200" s="143">
        <v>10.27434883630122</v>
      </c>
      <c r="F200" s="111" t="s">
        <v>377</v>
      </c>
      <c r="G200" s="112" t="s">
        <v>453</v>
      </c>
      <c r="H200" s="112" t="s">
        <v>379</v>
      </c>
      <c r="I200" s="112" t="s">
        <v>454</v>
      </c>
      <c r="J200" s="112" t="s">
        <v>539</v>
      </c>
    </row>
    <row r="201" spans="1:10" ht="21.75" customHeight="1">
      <c r="A201" s="140">
        <v>10363</v>
      </c>
      <c r="B201" s="141">
        <v>40166</v>
      </c>
      <c r="C201" s="112" t="s">
        <v>314</v>
      </c>
      <c r="D201" s="142">
        <v>66.71384159999998</v>
      </c>
      <c r="E201" s="143">
        <v>9.784919147471998</v>
      </c>
      <c r="F201" s="111" t="s">
        <v>377</v>
      </c>
      <c r="G201" s="112" t="s">
        <v>453</v>
      </c>
      <c r="H201" s="112" t="s">
        <v>379</v>
      </c>
      <c r="I201" s="112" t="s">
        <v>454</v>
      </c>
      <c r="J201" s="112" t="s">
        <v>539</v>
      </c>
    </row>
    <row r="202" spans="1:10" ht="21.75" customHeight="1">
      <c r="A202" s="140">
        <v>10369</v>
      </c>
      <c r="B202" s="141">
        <v>40167</v>
      </c>
      <c r="C202" s="112" t="s">
        <v>314</v>
      </c>
      <c r="D202" s="142">
        <v>27.797434</v>
      </c>
      <c r="E202" s="143">
        <v>4.07704964478</v>
      </c>
      <c r="F202" s="111" t="s">
        <v>377</v>
      </c>
      <c r="G202" s="112" t="s">
        <v>453</v>
      </c>
      <c r="H202" s="112" t="s">
        <v>379</v>
      </c>
      <c r="I202" s="112" t="s">
        <v>454</v>
      </c>
      <c r="J202" s="112" t="s">
        <v>539</v>
      </c>
    </row>
    <row r="203" spans="1:10" ht="21.75" customHeight="1">
      <c r="A203" s="140">
        <v>10370</v>
      </c>
      <c r="B203" s="141">
        <v>40167</v>
      </c>
      <c r="C203" s="112" t="s">
        <v>314</v>
      </c>
      <c r="D203" s="142">
        <v>500.353812</v>
      </c>
      <c r="E203" s="143">
        <v>73.38689360604</v>
      </c>
      <c r="F203" s="111" t="s">
        <v>377</v>
      </c>
      <c r="G203" s="112" t="s">
        <v>453</v>
      </c>
      <c r="H203" s="112" t="s">
        <v>379</v>
      </c>
      <c r="I203" s="112" t="s">
        <v>454</v>
      </c>
      <c r="J203" s="112" t="s">
        <v>539</v>
      </c>
    </row>
    <row r="204" spans="1:10" ht="21.75" customHeight="1">
      <c r="A204" s="140">
        <v>10371</v>
      </c>
      <c r="B204" s="141">
        <v>40167</v>
      </c>
      <c r="C204" s="112" t="s">
        <v>314</v>
      </c>
      <c r="D204" s="142">
        <v>622.6625216</v>
      </c>
      <c r="E204" s="143">
        <v>91.32591204307197</v>
      </c>
      <c r="F204" s="111" t="s">
        <v>377</v>
      </c>
      <c r="G204" s="112" t="s">
        <v>453</v>
      </c>
      <c r="H204" s="112" t="s">
        <v>379</v>
      </c>
      <c r="I204" s="112" t="s">
        <v>454</v>
      </c>
      <c r="J204" s="112" t="s">
        <v>539</v>
      </c>
    </row>
    <row r="205" spans="1:10" ht="21.75" customHeight="1">
      <c r="A205" s="140">
        <v>10372</v>
      </c>
      <c r="B205" s="141">
        <v>40167</v>
      </c>
      <c r="C205" s="112" t="s">
        <v>314</v>
      </c>
      <c r="D205" s="142">
        <v>141.7669134</v>
      </c>
      <c r="E205" s="143">
        <v>20.792953188378</v>
      </c>
      <c r="F205" s="111" t="s">
        <v>377</v>
      </c>
      <c r="G205" s="112" t="s">
        <v>453</v>
      </c>
      <c r="H205" s="112" t="s">
        <v>379</v>
      </c>
      <c r="I205" s="112" t="s">
        <v>454</v>
      </c>
      <c r="J205" s="112" t="s">
        <v>539</v>
      </c>
    </row>
    <row r="206" spans="1:10" ht="21.75" customHeight="1">
      <c r="A206" s="140">
        <v>10373</v>
      </c>
      <c r="B206" s="141">
        <v>40167</v>
      </c>
      <c r="C206" s="112" t="s">
        <v>314</v>
      </c>
      <c r="D206" s="142">
        <v>48.6455095</v>
      </c>
      <c r="E206" s="143">
        <v>7.134836878365</v>
      </c>
      <c r="F206" s="111" t="s">
        <v>377</v>
      </c>
      <c r="G206" s="112" t="s">
        <v>453</v>
      </c>
      <c r="H206" s="112" t="s">
        <v>379</v>
      </c>
      <c r="I206" s="112" t="s">
        <v>454</v>
      </c>
      <c r="J206" s="112" t="s">
        <v>539</v>
      </c>
    </row>
    <row r="207" spans="1:10" ht="21.75" customHeight="1">
      <c r="A207" s="140">
        <v>10374</v>
      </c>
      <c r="B207" s="141">
        <v>40167</v>
      </c>
      <c r="C207" s="112" t="s">
        <v>314</v>
      </c>
      <c r="D207" s="142">
        <v>230.44072786</v>
      </c>
      <c r="E207" s="143">
        <v>33.7987415552262</v>
      </c>
      <c r="F207" s="111" t="s">
        <v>377</v>
      </c>
      <c r="G207" s="112" t="s">
        <v>453</v>
      </c>
      <c r="H207" s="112" t="s">
        <v>379</v>
      </c>
      <c r="I207" s="112" t="s">
        <v>454</v>
      </c>
      <c r="J207" s="112" t="s">
        <v>539</v>
      </c>
    </row>
    <row r="208" spans="1:10" ht="21.75" customHeight="1">
      <c r="A208" s="140">
        <v>10375</v>
      </c>
      <c r="B208" s="141">
        <v>40167</v>
      </c>
      <c r="C208" s="112" t="s">
        <v>314</v>
      </c>
      <c r="D208" s="142">
        <v>66.57485443</v>
      </c>
      <c r="E208" s="143">
        <v>9.7645338992481</v>
      </c>
      <c r="F208" s="111" t="s">
        <v>377</v>
      </c>
      <c r="G208" s="112" t="s">
        <v>453</v>
      </c>
      <c r="H208" s="112" t="s">
        <v>379</v>
      </c>
      <c r="I208" s="112" t="s">
        <v>454</v>
      </c>
      <c r="J208" s="112" t="s">
        <v>539</v>
      </c>
    </row>
    <row r="209" spans="1:10" ht="21.75" customHeight="1">
      <c r="A209" s="140">
        <v>10376</v>
      </c>
      <c r="B209" s="141">
        <v>40167</v>
      </c>
      <c r="C209" s="112" t="s">
        <v>314</v>
      </c>
      <c r="D209" s="142">
        <v>833.478261056</v>
      </c>
      <c r="E209" s="143">
        <v>122.24625654908351</v>
      </c>
      <c r="F209" s="111" t="s">
        <v>377</v>
      </c>
      <c r="G209" s="112" t="s">
        <v>453</v>
      </c>
      <c r="H209" s="112" t="s">
        <v>379</v>
      </c>
      <c r="I209" s="112" t="s">
        <v>454</v>
      </c>
      <c r="J209" s="112" t="s">
        <v>539</v>
      </c>
    </row>
    <row r="210" spans="1:10" ht="21.75" customHeight="1">
      <c r="A210" s="140">
        <v>10377</v>
      </c>
      <c r="B210" s="141">
        <v>40167</v>
      </c>
      <c r="C210" s="112" t="s">
        <v>314</v>
      </c>
      <c r="D210" s="142">
        <v>803.3458426</v>
      </c>
      <c r="E210" s="143">
        <v>117.826734734142</v>
      </c>
      <c r="F210" s="111" t="s">
        <v>377</v>
      </c>
      <c r="G210" s="112" t="s">
        <v>453</v>
      </c>
      <c r="H210" s="112" t="s">
        <v>379</v>
      </c>
      <c r="I210" s="112" t="s">
        <v>454</v>
      </c>
      <c r="J210" s="112" t="s">
        <v>539</v>
      </c>
    </row>
    <row r="211" spans="1:10" ht="21.75" customHeight="1">
      <c r="A211" s="140">
        <v>10383</v>
      </c>
      <c r="B211" s="141">
        <v>40168</v>
      </c>
      <c r="C211" s="112" t="s">
        <v>314</v>
      </c>
      <c r="D211" s="142">
        <v>265.92396006</v>
      </c>
      <c r="E211" s="143">
        <v>39.0030672220002</v>
      </c>
      <c r="F211" s="111" t="s">
        <v>377</v>
      </c>
      <c r="G211" s="112" t="s">
        <v>453</v>
      </c>
      <c r="H211" s="112" t="s">
        <v>379</v>
      </c>
      <c r="I211" s="112" t="s">
        <v>454</v>
      </c>
      <c r="J211" s="112" t="s">
        <v>539</v>
      </c>
    </row>
    <row r="212" spans="1:10" ht="21.75" customHeight="1">
      <c r="A212" s="140">
        <v>10384</v>
      </c>
      <c r="B212" s="141">
        <v>40168</v>
      </c>
      <c r="C212" s="112" t="s">
        <v>314</v>
      </c>
      <c r="D212" s="142">
        <v>265.92396006</v>
      </c>
      <c r="E212" s="143">
        <v>39.0030672220002</v>
      </c>
      <c r="F212" s="111" t="s">
        <v>377</v>
      </c>
      <c r="G212" s="112" t="s">
        <v>453</v>
      </c>
      <c r="H212" s="112" t="s">
        <v>379</v>
      </c>
      <c r="I212" s="112" t="s">
        <v>454</v>
      </c>
      <c r="J212" s="112" t="s">
        <v>539</v>
      </c>
    </row>
    <row r="213" spans="1:10" ht="21.75" customHeight="1">
      <c r="A213" s="140">
        <v>10385</v>
      </c>
      <c r="B213" s="141">
        <v>40168</v>
      </c>
      <c r="C213" s="112" t="s">
        <v>314</v>
      </c>
      <c r="D213" s="142">
        <v>157.071039444</v>
      </c>
      <c r="E213" s="143">
        <v>23.037609355251483</v>
      </c>
      <c r="F213" s="111" t="s">
        <v>377</v>
      </c>
      <c r="G213" s="112" t="s">
        <v>453</v>
      </c>
      <c r="H213" s="112" t="s">
        <v>379</v>
      </c>
      <c r="I213" s="112" t="s">
        <v>454</v>
      </c>
      <c r="J213" s="112" t="s">
        <v>539</v>
      </c>
    </row>
    <row r="214" spans="1:10" ht="21.75" customHeight="1">
      <c r="A214" s="140">
        <v>10386</v>
      </c>
      <c r="B214" s="141">
        <v>40168</v>
      </c>
      <c r="C214" s="112" t="s">
        <v>314</v>
      </c>
      <c r="D214" s="142">
        <v>318.2806193</v>
      </c>
      <c r="E214" s="143">
        <v>46.682218432731</v>
      </c>
      <c r="F214" s="111" t="s">
        <v>377</v>
      </c>
      <c r="G214" s="112" t="s">
        <v>453</v>
      </c>
      <c r="H214" s="112" t="s">
        <v>379</v>
      </c>
      <c r="I214" s="112" t="s">
        <v>454</v>
      </c>
      <c r="J214" s="112" t="s">
        <v>539</v>
      </c>
    </row>
    <row r="215" spans="1:10" ht="21.75" customHeight="1">
      <c r="A215" s="140">
        <v>10387</v>
      </c>
      <c r="B215" s="141">
        <v>40168</v>
      </c>
      <c r="C215" s="112" t="s">
        <v>314</v>
      </c>
      <c r="D215" s="142">
        <v>45.017944363</v>
      </c>
      <c r="E215" s="143">
        <v>6.60278189972121</v>
      </c>
      <c r="F215" s="111" t="s">
        <v>377</v>
      </c>
      <c r="G215" s="112" t="s">
        <v>453</v>
      </c>
      <c r="H215" s="112" t="s">
        <v>379</v>
      </c>
      <c r="I215" s="112" t="s">
        <v>454</v>
      </c>
      <c r="J215" s="112" t="s">
        <v>539</v>
      </c>
    </row>
    <row r="216" spans="1:10" ht="21.75" customHeight="1">
      <c r="A216" s="140">
        <v>10388</v>
      </c>
      <c r="B216" s="141">
        <v>40168</v>
      </c>
      <c r="C216" s="112" t="s">
        <v>314</v>
      </c>
      <c r="D216" s="142">
        <v>72.96826425</v>
      </c>
      <c r="E216" s="143">
        <v>10.7022553175475</v>
      </c>
      <c r="F216" s="111" t="s">
        <v>377</v>
      </c>
      <c r="G216" s="112" t="s">
        <v>453</v>
      </c>
      <c r="H216" s="112" t="s">
        <v>379</v>
      </c>
      <c r="I216" s="112" t="s">
        <v>454</v>
      </c>
      <c r="J216" s="112" t="s">
        <v>539</v>
      </c>
    </row>
    <row r="217" spans="1:10" ht="21.75" customHeight="1">
      <c r="A217" s="140">
        <v>10389</v>
      </c>
      <c r="B217" s="141">
        <v>40168</v>
      </c>
      <c r="C217" s="112" t="s">
        <v>314</v>
      </c>
      <c r="D217" s="142">
        <v>77.6042685</v>
      </c>
      <c r="E217" s="143">
        <v>11.382218060895</v>
      </c>
      <c r="F217" s="111" t="s">
        <v>377</v>
      </c>
      <c r="G217" s="112" t="s">
        <v>453</v>
      </c>
      <c r="H217" s="112" t="s">
        <v>379</v>
      </c>
      <c r="I217" s="112" t="s">
        <v>454</v>
      </c>
      <c r="J217" s="112" t="s">
        <v>539</v>
      </c>
    </row>
    <row r="218" spans="1:10" ht="21.75" customHeight="1">
      <c r="A218" s="140">
        <v>10390</v>
      </c>
      <c r="B218" s="141">
        <v>40168</v>
      </c>
      <c r="C218" s="112" t="s">
        <v>314</v>
      </c>
      <c r="D218" s="142">
        <v>24.83336592</v>
      </c>
      <c r="E218" s="143">
        <v>3.6423097794863994</v>
      </c>
      <c r="F218" s="111" t="s">
        <v>377</v>
      </c>
      <c r="G218" s="112" t="s">
        <v>453</v>
      </c>
      <c r="H218" s="112" t="s">
        <v>379</v>
      </c>
      <c r="I218" s="112" t="s">
        <v>454</v>
      </c>
      <c r="J218" s="112" t="s">
        <v>539</v>
      </c>
    </row>
    <row r="219" spans="1:10" ht="21.75" customHeight="1">
      <c r="A219" s="140">
        <v>10391</v>
      </c>
      <c r="B219" s="141">
        <v>40168</v>
      </c>
      <c r="C219" s="112" t="s">
        <v>314</v>
      </c>
      <c r="D219" s="142">
        <v>43.872279792</v>
      </c>
      <c r="E219" s="143">
        <v>6.43474727709264</v>
      </c>
      <c r="F219" s="111" t="s">
        <v>377</v>
      </c>
      <c r="G219" s="112" t="s">
        <v>453</v>
      </c>
      <c r="H219" s="112" t="s">
        <v>379</v>
      </c>
      <c r="I219" s="112" t="s">
        <v>454</v>
      </c>
      <c r="J219" s="112" t="s">
        <v>539</v>
      </c>
    </row>
    <row r="220" spans="1:10" ht="21.75" customHeight="1">
      <c r="A220" s="140">
        <v>10392</v>
      </c>
      <c r="B220" s="141">
        <v>40168</v>
      </c>
      <c r="C220" s="112" t="s">
        <v>314</v>
      </c>
      <c r="D220" s="142">
        <v>30.00698382</v>
      </c>
      <c r="E220" s="143">
        <v>4.4011243168793985</v>
      </c>
      <c r="F220" s="111" t="s">
        <v>377</v>
      </c>
      <c r="G220" s="112" t="s">
        <v>453</v>
      </c>
      <c r="H220" s="112" t="s">
        <v>379</v>
      </c>
      <c r="I220" s="112" t="s">
        <v>454</v>
      </c>
      <c r="J220" s="112" t="s">
        <v>539</v>
      </c>
    </row>
    <row r="221" spans="1:10" ht="21.75" customHeight="1">
      <c r="A221" s="140">
        <v>10399</v>
      </c>
      <c r="B221" s="141">
        <v>40169</v>
      </c>
      <c r="C221" s="112" t="s">
        <v>314</v>
      </c>
      <c r="D221" s="142">
        <v>122.09738244</v>
      </c>
      <c r="E221" s="143">
        <v>17.9080230824748</v>
      </c>
      <c r="F221" s="111" t="s">
        <v>377</v>
      </c>
      <c r="G221" s="112" t="s">
        <v>453</v>
      </c>
      <c r="H221" s="112" t="s">
        <v>379</v>
      </c>
      <c r="I221" s="112" t="s">
        <v>454</v>
      </c>
      <c r="J221" s="112" t="s">
        <v>539</v>
      </c>
    </row>
    <row r="222" spans="1:10" ht="21.75" customHeight="1">
      <c r="A222" s="140">
        <v>10401</v>
      </c>
      <c r="B222" s="141">
        <v>40170</v>
      </c>
      <c r="C222" s="112" t="s">
        <v>314</v>
      </c>
      <c r="D222" s="142">
        <v>582</v>
      </c>
      <c r="E222" s="143">
        <v>85.36193999999999</v>
      </c>
      <c r="F222" s="111" t="s">
        <v>377</v>
      </c>
      <c r="G222" s="112" t="s">
        <v>453</v>
      </c>
      <c r="H222" s="112" t="s">
        <v>379</v>
      </c>
      <c r="I222" s="112" t="s">
        <v>454</v>
      </c>
      <c r="J222" s="112" t="s">
        <v>539</v>
      </c>
    </row>
    <row r="223" spans="1:10" ht="21.75" customHeight="1">
      <c r="A223" s="140">
        <v>10403</v>
      </c>
      <c r="B223" s="141">
        <v>40174</v>
      </c>
      <c r="C223" s="112" t="s">
        <v>314</v>
      </c>
      <c r="D223" s="142">
        <v>44</v>
      </c>
      <c r="E223" s="143">
        <v>6.45348</v>
      </c>
      <c r="F223" s="111" t="s">
        <v>377</v>
      </c>
      <c r="G223" s="112" t="s">
        <v>453</v>
      </c>
      <c r="H223" s="112" t="s">
        <v>379</v>
      </c>
      <c r="I223" s="112" t="s">
        <v>454</v>
      </c>
      <c r="J223" s="112" t="s">
        <v>539</v>
      </c>
    </row>
    <row r="224" spans="1:10" ht="21.75" customHeight="1">
      <c r="A224" s="140">
        <v>10408</v>
      </c>
      <c r="B224" s="141">
        <v>40175</v>
      </c>
      <c r="C224" s="112" t="s">
        <v>314</v>
      </c>
      <c r="D224" s="142">
        <v>334.97</v>
      </c>
      <c r="E224" s="143">
        <v>49.1300499</v>
      </c>
      <c r="F224" s="111" t="s">
        <v>377</v>
      </c>
      <c r="G224" s="112" t="s">
        <v>453</v>
      </c>
      <c r="H224" s="112" t="s">
        <v>379</v>
      </c>
      <c r="I224" s="112" t="s">
        <v>454</v>
      </c>
      <c r="J224" s="112" t="s">
        <v>539</v>
      </c>
    </row>
    <row r="225" spans="4:5" ht="21.75" customHeight="1">
      <c r="D225" s="145">
        <f>SUM(D2:D224)</f>
        <v>26000.69678451701</v>
      </c>
      <c r="E225" s="146">
        <f>SUM(E2:E224)</f>
        <v>3813.522197385108</v>
      </c>
    </row>
  </sheetData>
  <sheetProtection/>
  <printOptions gridLines="1" horizontalCentered="1"/>
  <pageMargins left="0.75" right="0.75" top="1.5" bottom="1" header="0.5" footer="0.5"/>
  <pageSetup fitToHeight="5" fitToWidth="1" orientation="portrait" paperSize="9" scale="53"/>
  <headerFooter alignWithMargins="0">
    <oddHeader>&amp;C&amp;"Arial,Bold"&amp;12GOLDEN BRIDGES
2009 UNRELATED RECEIPTS CHARGED TO BEIJING COMPANY
DONATED BACK TO US FOUNDATION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B15" sqref="B15"/>
    </sheetView>
  </sheetViews>
  <sheetFormatPr defaultColWidth="9.140625" defaultRowHeight="17.25" customHeight="1"/>
  <cols>
    <col min="1" max="1" width="14.140625" style="5" bestFit="1" customWidth="1"/>
    <col min="2" max="2" width="84.421875" style="5" bestFit="1" customWidth="1"/>
    <col min="3" max="3" width="123.140625" style="5" bestFit="1" customWidth="1"/>
    <col min="4" max="16384" width="9.140625" style="5" customWidth="1"/>
  </cols>
  <sheetData>
    <row r="1" spans="1:4" ht="17.25" customHeight="1">
      <c r="A1" s="4" t="s">
        <v>549</v>
      </c>
      <c r="B1" s="4" t="s">
        <v>892</v>
      </c>
      <c r="C1" s="4" t="s">
        <v>593</v>
      </c>
      <c r="D1" s="4" t="s">
        <v>594</v>
      </c>
    </row>
    <row r="2" spans="1:4" ht="17.25" customHeight="1">
      <c r="A2" s="6" t="s">
        <v>595</v>
      </c>
      <c r="B2" s="7" t="s">
        <v>596</v>
      </c>
      <c r="C2" s="7" t="s">
        <v>530</v>
      </c>
      <c r="D2" s="7" t="s">
        <v>597</v>
      </c>
    </row>
    <row r="3" spans="1:4" ht="17.25" customHeight="1">
      <c r="A3" s="6" t="s">
        <v>598</v>
      </c>
      <c r="B3" s="7" t="s">
        <v>599</v>
      </c>
      <c r="C3" s="7" t="s">
        <v>530</v>
      </c>
      <c r="D3" s="7" t="s">
        <v>553</v>
      </c>
    </row>
    <row r="4" spans="1:4" ht="17.25" customHeight="1">
      <c r="A4" s="6" t="s">
        <v>554</v>
      </c>
      <c r="B4" s="7" t="s">
        <v>641</v>
      </c>
      <c r="C4" s="7" t="s">
        <v>530</v>
      </c>
      <c r="D4" s="7" t="s">
        <v>463</v>
      </c>
    </row>
    <row r="5" spans="1:4" ht="17.25" customHeight="1">
      <c r="A5" s="6" t="s">
        <v>464</v>
      </c>
      <c r="B5" s="7" t="s">
        <v>465</v>
      </c>
      <c r="C5" s="7" t="s">
        <v>530</v>
      </c>
      <c r="D5" s="7" t="s">
        <v>466</v>
      </c>
    </row>
    <row r="6" spans="1:4" ht="17.25" customHeight="1">
      <c r="A6" s="6" t="s">
        <v>467</v>
      </c>
      <c r="B6" s="7" t="s">
        <v>580</v>
      </c>
      <c r="C6" s="7" t="s">
        <v>427</v>
      </c>
      <c r="D6" s="7" t="s">
        <v>428</v>
      </c>
    </row>
    <row r="7" spans="1:4" ht="17.25" customHeight="1">
      <c r="A7" s="6" t="s">
        <v>429</v>
      </c>
      <c r="B7" s="7" t="s">
        <v>430</v>
      </c>
      <c r="C7" s="7" t="s">
        <v>530</v>
      </c>
      <c r="D7" s="7" t="s">
        <v>330</v>
      </c>
    </row>
    <row r="8" spans="1:4" ht="17.25" customHeight="1">
      <c r="A8" s="6" t="s">
        <v>331</v>
      </c>
      <c r="B8" s="7" t="s">
        <v>846</v>
      </c>
      <c r="C8" s="7" t="s">
        <v>332</v>
      </c>
      <c r="D8" s="7" t="s">
        <v>388</v>
      </c>
    </row>
    <row r="9" spans="1:4" ht="17.25" customHeight="1">
      <c r="A9" s="6" t="s">
        <v>389</v>
      </c>
      <c r="B9" s="7" t="s">
        <v>390</v>
      </c>
      <c r="C9" s="7" t="s">
        <v>530</v>
      </c>
      <c r="D9" s="7" t="s">
        <v>485</v>
      </c>
    </row>
    <row r="10" spans="1:4" ht="17.25" customHeight="1">
      <c r="A10" s="6" t="s">
        <v>486</v>
      </c>
      <c r="B10" s="7" t="s">
        <v>805</v>
      </c>
      <c r="C10" s="7" t="s">
        <v>423</v>
      </c>
      <c r="D10" s="7" t="s">
        <v>424</v>
      </c>
    </row>
    <row r="11" spans="1:4" s="10" customFormat="1" ht="17.25" customHeight="1">
      <c r="A11" s="8" t="s">
        <v>425</v>
      </c>
      <c r="B11" s="9" t="s">
        <v>426</v>
      </c>
      <c r="C11" s="9" t="s">
        <v>530</v>
      </c>
      <c r="D11" s="9" t="s">
        <v>383</v>
      </c>
    </row>
    <row r="12" spans="1:4" ht="17.25" customHeight="1">
      <c r="A12" s="6" t="s">
        <v>384</v>
      </c>
      <c r="B12" s="7" t="s">
        <v>830</v>
      </c>
      <c r="C12" s="7" t="s">
        <v>530</v>
      </c>
      <c r="D12" s="7" t="s">
        <v>385</v>
      </c>
    </row>
    <row r="13" spans="1:4" ht="17.25" customHeight="1">
      <c r="A13" s="6" t="s">
        <v>386</v>
      </c>
      <c r="B13" s="7" t="s">
        <v>754</v>
      </c>
      <c r="C13" s="7" t="s">
        <v>387</v>
      </c>
      <c r="D13" s="7" t="s">
        <v>498</v>
      </c>
    </row>
    <row r="14" spans="1:4" ht="17.25" customHeight="1">
      <c r="A14" s="6" t="s">
        <v>499</v>
      </c>
      <c r="B14" s="7" t="s">
        <v>876</v>
      </c>
      <c r="C14" s="7" t="s">
        <v>500</v>
      </c>
      <c r="D14" s="7" t="s">
        <v>501</v>
      </c>
    </row>
    <row r="15" spans="1:4" ht="17.25" customHeight="1">
      <c r="A15" s="6" t="s">
        <v>502</v>
      </c>
      <c r="B15" s="7" t="s">
        <v>503</v>
      </c>
      <c r="C15" s="7" t="s">
        <v>530</v>
      </c>
      <c r="D15" s="7" t="s">
        <v>492</v>
      </c>
    </row>
    <row r="16" spans="1:4" ht="17.25" customHeight="1">
      <c r="A16" s="6" t="s">
        <v>499</v>
      </c>
      <c r="B16" s="7" t="s">
        <v>493</v>
      </c>
      <c r="C16" s="7" t="s">
        <v>530</v>
      </c>
      <c r="D16" s="7" t="s">
        <v>494</v>
      </c>
    </row>
    <row r="17" spans="1:4" ht="17.25" customHeight="1">
      <c r="A17" s="6" t="s">
        <v>502</v>
      </c>
      <c r="B17" s="7" t="s">
        <v>495</v>
      </c>
      <c r="C17" s="7" t="s">
        <v>530</v>
      </c>
      <c r="D17" s="7" t="s">
        <v>496</v>
      </c>
    </row>
    <row r="18" spans="1:4" ht="17.25" customHeight="1">
      <c r="A18" s="6" t="s">
        <v>497</v>
      </c>
      <c r="B18" s="7" t="s">
        <v>113</v>
      </c>
      <c r="C18" s="7" t="s">
        <v>530</v>
      </c>
      <c r="D18" s="7" t="s">
        <v>419</v>
      </c>
    </row>
    <row r="19" spans="1:4" ht="17.25" customHeight="1">
      <c r="A19" s="6" t="s">
        <v>420</v>
      </c>
      <c r="B19" s="7" t="s">
        <v>421</v>
      </c>
      <c r="C19" s="7" t="s">
        <v>422</v>
      </c>
      <c r="D19" s="7" t="s">
        <v>440</v>
      </c>
    </row>
    <row r="20" spans="1:4" ht="17.25" customHeight="1">
      <c r="A20" s="6" t="s">
        <v>441</v>
      </c>
      <c r="B20" s="7" t="s">
        <v>112</v>
      </c>
      <c r="C20" s="7" t="s">
        <v>543</v>
      </c>
      <c r="D20" s="7" t="s">
        <v>546</v>
      </c>
    </row>
    <row r="21" spans="1:4" ht="17.25" customHeight="1">
      <c r="A21" s="6" t="s">
        <v>441</v>
      </c>
      <c r="B21" s="7" t="s">
        <v>621</v>
      </c>
      <c r="C21" s="7" t="s">
        <v>543</v>
      </c>
      <c r="D21" s="7" t="s">
        <v>546</v>
      </c>
    </row>
    <row r="22" spans="1:4" ht="17.25" customHeight="1">
      <c r="A22" s="6" t="s">
        <v>441</v>
      </c>
      <c r="B22" s="7" t="s">
        <v>620</v>
      </c>
      <c r="C22" s="7" t="s">
        <v>543</v>
      </c>
      <c r="D22" s="7" t="s">
        <v>546</v>
      </c>
    </row>
    <row r="23" spans="1:4" ht="17.25" customHeight="1">
      <c r="A23" s="6" t="s">
        <v>547</v>
      </c>
      <c r="B23" s="7" t="s">
        <v>867</v>
      </c>
      <c r="C23" s="7" t="s">
        <v>548</v>
      </c>
      <c r="D23" s="7" t="s">
        <v>666</v>
      </c>
    </row>
    <row r="24" spans="1:4" ht="17.25" customHeight="1">
      <c r="A24" s="6" t="s">
        <v>667</v>
      </c>
      <c r="B24" s="7" t="s">
        <v>668</v>
      </c>
      <c r="C24" s="7" t="s">
        <v>530</v>
      </c>
      <c r="D24" s="7" t="s">
        <v>669</v>
      </c>
    </row>
    <row r="25" spans="1:4" ht="17.25" customHeight="1">
      <c r="A25" s="6" t="s">
        <v>670</v>
      </c>
      <c r="B25" s="7" t="s">
        <v>537</v>
      </c>
      <c r="C25" s="7" t="s">
        <v>671</v>
      </c>
      <c r="D25" s="7" t="s">
        <v>672</v>
      </c>
    </row>
    <row r="26" spans="1:4" s="10" customFormat="1" ht="17.25" customHeight="1">
      <c r="A26" s="8" t="s">
        <v>673</v>
      </c>
      <c r="B26" s="9" t="s">
        <v>313</v>
      </c>
      <c r="C26" s="9" t="s">
        <v>555</v>
      </c>
      <c r="D26" s="9" t="s">
        <v>468</v>
      </c>
    </row>
    <row r="27" spans="1:4" s="10" customFormat="1" ht="17.25" customHeight="1">
      <c r="A27" s="8" t="s">
        <v>673</v>
      </c>
      <c r="B27" s="9" t="s">
        <v>740</v>
      </c>
      <c r="C27" s="9" t="s">
        <v>555</v>
      </c>
      <c r="D27" s="9" t="s">
        <v>468</v>
      </c>
    </row>
    <row r="28" spans="1:4" s="10" customFormat="1" ht="17.25" customHeight="1">
      <c r="A28" s="8">
        <v>17</v>
      </c>
      <c r="B28" s="9" t="s">
        <v>724</v>
      </c>
      <c r="C28" s="9"/>
      <c r="D28" s="9"/>
    </row>
    <row r="29" spans="1:4" ht="17.25" customHeight="1">
      <c r="A29" s="6" t="s">
        <v>469</v>
      </c>
      <c r="B29" s="7" t="s">
        <v>470</v>
      </c>
      <c r="C29" s="7" t="s">
        <v>530</v>
      </c>
      <c r="D29" s="7" t="s">
        <v>471</v>
      </c>
    </row>
    <row r="30" spans="1:4" ht="17.25" customHeight="1">
      <c r="A30" s="6" t="s">
        <v>472</v>
      </c>
      <c r="B30" s="7" t="s">
        <v>802</v>
      </c>
      <c r="C30" s="7" t="s">
        <v>473</v>
      </c>
      <c r="D30" s="7" t="s">
        <v>474</v>
      </c>
    </row>
    <row r="31" spans="1:4" ht="17.25" customHeight="1">
      <c r="A31" s="6" t="s">
        <v>475</v>
      </c>
      <c r="B31" s="7" t="s">
        <v>713</v>
      </c>
      <c r="C31" s="7" t="s">
        <v>530</v>
      </c>
      <c r="D31" s="7" t="s">
        <v>714</v>
      </c>
    </row>
    <row r="32" spans="1:4" ht="17.25" customHeight="1">
      <c r="A32" s="6" t="s">
        <v>715</v>
      </c>
      <c r="B32" s="7" t="s">
        <v>716</v>
      </c>
      <c r="C32" s="7" t="s">
        <v>717</v>
      </c>
      <c r="D32" s="7" t="s">
        <v>718</v>
      </c>
    </row>
    <row r="33" spans="1:4" ht="17.25" customHeight="1">
      <c r="A33" s="6" t="s">
        <v>719</v>
      </c>
      <c r="B33" s="7" t="s">
        <v>720</v>
      </c>
      <c r="C33" s="7" t="s">
        <v>721</v>
      </c>
      <c r="D33" s="7" t="s">
        <v>722</v>
      </c>
    </row>
    <row r="34" spans="1:4" ht="17.25" customHeight="1">
      <c r="A34" s="6" t="s">
        <v>723</v>
      </c>
      <c r="B34" s="7" t="s">
        <v>579</v>
      </c>
      <c r="C34" s="7" t="s">
        <v>530</v>
      </c>
      <c r="D34" s="7" t="s">
        <v>481</v>
      </c>
    </row>
    <row r="35" spans="1:4" s="10" customFormat="1" ht="17.25" customHeight="1">
      <c r="A35" s="8" t="s">
        <v>733</v>
      </c>
      <c r="B35" s="9" t="s">
        <v>739</v>
      </c>
      <c r="C35" s="9" t="s">
        <v>619</v>
      </c>
      <c r="D35" s="9" t="s">
        <v>530</v>
      </c>
    </row>
    <row r="36" spans="1:4" s="10" customFormat="1" ht="17.25" customHeight="1">
      <c r="A36" s="8" t="s">
        <v>734</v>
      </c>
      <c r="B36" s="9" t="s">
        <v>748</v>
      </c>
      <c r="C36" s="9" t="s">
        <v>618</v>
      </c>
      <c r="D36" s="9" t="s">
        <v>530</v>
      </c>
    </row>
    <row r="37" spans="1:4" s="10" customFormat="1" ht="17.25" customHeight="1">
      <c r="A37" s="8" t="s">
        <v>735</v>
      </c>
      <c r="B37" s="9" t="s">
        <v>114</v>
      </c>
      <c r="C37" s="9"/>
      <c r="D37" s="9" t="s">
        <v>530</v>
      </c>
    </row>
    <row r="38" spans="1:4" s="10" customFormat="1" ht="17.25" customHeight="1">
      <c r="A38" s="8" t="s">
        <v>736</v>
      </c>
      <c r="B38" s="9" t="s">
        <v>456</v>
      </c>
      <c r="C38" s="9"/>
      <c r="D38" s="9" t="s">
        <v>530</v>
      </c>
    </row>
    <row r="39" spans="1:4" ht="17.25" customHeight="1">
      <c r="A39" s="6" t="s">
        <v>737</v>
      </c>
      <c r="B39" s="7" t="s">
        <v>786</v>
      </c>
      <c r="C39" s="7"/>
      <c r="D39" s="7" t="s">
        <v>530</v>
      </c>
    </row>
    <row r="40" spans="1:4" ht="17.25" customHeight="1">
      <c r="A40" s="6" t="s">
        <v>738</v>
      </c>
      <c r="B40" s="7" t="s">
        <v>786</v>
      </c>
      <c r="C40" s="7"/>
      <c r="D40" s="7"/>
    </row>
    <row r="41" spans="1:4" ht="17.25" customHeight="1">
      <c r="A41" s="6" t="s">
        <v>482</v>
      </c>
      <c r="B41" s="7" t="s">
        <v>701</v>
      </c>
      <c r="C41" s="7" t="s">
        <v>530</v>
      </c>
      <c r="D41" s="7" t="s">
        <v>530</v>
      </c>
    </row>
  </sheetData>
  <sheetProtection/>
  <printOptions gridLines="1"/>
  <pageMargins left="0.75" right="0.75" top="1" bottom="1" header="0.5" footer="0.5"/>
  <pageSetup fitToHeight="1" fitToWidth="1" horizontalDpi="600" verticalDpi="600" orientation="portrait" scale="21"/>
  <headerFooter alignWithMargins="0">
    <oddHeader>&amp;C&amp;"Arial,Bold"&amp;12GOLDEN BRIDGES
2009 LIST OF EXPENSE TYPES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A9" sqref="A1:B9"/>
    </sheetView>
  </sheetViews>
  <sheetFormatPr defaultColWidth="8.8515625" defaultRowHeight="54.75" customHeight="1"/>
  <cols>
    <col min="1" max="1" width="53.140625" style="176" customWidth="1"/>
    <col min="2" max="2" width="63.421875" style="176" customWidth="1"/>
    <col min="3" max="16384" width="8.8515625" style="176" customWidth="1"/>
  </cols>
  <sheetData>
    <row r="1" spans="1:2" ht="54.75" customHeight="1">
      <c r="A1" s="179" t="s">
        <v>80</v>
      </c>
      <c r="B1" s="179" t="s">
        <v>79</v>
      </c>
    </row>
    <row r="2" spans="1:2" s="177" customFormat="1" ht="54.75" customHeight="1">
      <c r="A2" s="180" t="s">
        <v>141</v>
      </c>
      <c r="B2" s="181" t="s">
        <v>142</v>
      </c>
    </row>
    <row r="3" spans="1:2" s="177" customFormat="1" ht="54.75" customHeight="1">
      <c r="A3" s="180" t="s">
        <v>139</v>
      </c>
      <c r="B3" s="181" t="s">
        <v>140</v>
      </c>
    </row>
    <row r="4" spans="1:2" s="177" customFormat="1" ht="54.75" customHeight="1">
      <c r="A4" s="180" t="s">
        <v>847</v>
      </c>
      <c r="B4" s="181" t="s">
        <v>137</v>
      </c>
    </row>
    <row r="5" spans="1:2" s="177" customFormat="1" ht="54.75" customHeight="1">
      <c r="A5" s="180" t="s">
        <v>566</v>
      </c>
      <c r="B5" s="181" t="s">
        <v>138</v>
      </c>
    </row>
    <row r="6" spans="1:2" s="178" customFormat="1" ht="54.75" customHeight="1">
      <c r="A6" s="180" t="s">
        <v>143</v>
      </c>
      <c r="B6" s="182" t="s">
        <v>237</v>
      </c>
    </row>
    <row r="7" spans="1:2" s="177" customFormat="1" ht="54.75" customHeight="1">
      <c r="A7" s="180" t="s">
        <v>848</v>
      </c>
      <c r="B7" s="181"/>
    </row>
    <row r="8" spans="1:2" s="177" customFormat="1" ht="54.75" customHeight="1">
      <c r="A8" s="180" t="s">
        <v>878</v>
      </c>
      <c r="B8" s="181"/>
    </row>
    <row r="9" spans="1:2" s="177" customFormat="1" ht="54.75" customHeight="1">
      <c r="A9" s="180" t="s">
        <v>538</v>
      </c>
      <c r="B9" s="181"/>
    </row>
  </sheetData>
  <sheetProtection/>
  <printOptions horizontalCentered="1"/>
  <pageMargins left="0.75" right="0.75" top="1" bottom="1" header="0.5" footer="0.5"/>
  <pageSetup fitToHeight="1" fitToWidth="1" orientation="portrait" paperSize="9" scale="71"/>
</worksheet>
</file>

<file path=xl/worksheets/sheet15.xml><?xml version="1.0" encoding="utf-8"?>
<worksheet xmlns="http://schemas.openxmlformats.org/spreadsheetml/2006/main" xmlns:r="http://schemas.openxmlformats.org/officeDocument/2006/relationships">
  <dimension ref="A1:D38"/>
  <sheetViews>
    <sheetView zoomScalePageLayoutView="0" workbookViewId="0" topLeftCell="A1">
      <selection activeCell="B30" sqref="B30"/>
    </sheetView>
  </sheetViews>
  <sheetFormatPr defaultColWidth="8.8515625" defaultRowHeight="12.75"/>
  <cols>
    <col min="1" max="1" width="14.00390625" style="0" bestFit="1" customWidth="1"/>
    <col min="2" max="2" width="95.7109375" style="0" bestFit="1" customWidth="1"/>
    <col min="3" max="3" width="14.140625" style="0" bestFit="1" customWidth="1"/>
    <col min="4" max="4" width="155.8515625" style="0" bestFit="1" customWidth="1"/>
  </cols>
  <sheetData>
    <row r="1" spans="1:4" ht="12">
      <c r="A1" s="1" t="s">
        <v>483</v>
      </c>
      <c r="B1" s="1" t="s">
        <v>484</v>
      </c>
      <c r="C1" s="1" t="s">
        <v>549</v>
      </c>
      <c r="D1" s="1" t="s">
        <v>582</v>
      </c>
    </row>
    <row r="2" spans="1:4" ht="12">
      <c r="A2" s="3">
        <v>1</v>
      </c>
      <c r="B2" s="2" t="s">
        <v>583</v>
      </c>
      <c r="C2" s="2" t="s">
        <v>584</v>
      </c>
      <c r="D2" s="2" t="s">
        <v>530</v>
      </c>
    </row>
    <row r="3" spans="1:4" ht="12">
      <c r="A3" s="3">
        <v>2</v>
      </c>
      <c r="B3" s="2" t="s">
        <v>585</v>
      </c>
      <c r="C3" s="2" t="s">
        <v>586</v>
      </c>
      <c r="D3" s="2" t="s">
        <v>589</v>
      </c>
    </row>
    <row r="4" spans="1:4" s="46" customFormat="1" ht="12">
      <c r="A4" s="3">
        <v>3</v>
      </c>
      <c r="B4" s="2" t="s">
        <v>590</v>
      </c>
      <c r="C4" s="2" t="s">
        <v>591</v>
      </c>
      <c r="D4" s="2" t="s">
        <v>530</v>
      </c>
    </row>
    <row r="5" spans="1:4" s="46" customFormat="1" ht="12">
      <c r="A5" s="3">
        <v>4</v>
      </c>
      <c r="B5" s="2" t="s">
        <v>592</v>
      </c>
      <c r="C5" s="2" t="s">
        <v>600</v>
      </c>
      <c r="D5" s="2" t="s">
        <v>530</v>
      </c>
    </row>
    <row r="6" spans="1:4" s="46" customFormat="1" ht="12">
      <c r="A6" s="3">
        <v>5</v>
      </c>
      <c r="B6" s="2" t="s">
        <v>601</v>
      </c>
      <c r="C6" s="2" t="s">
        <v>602</v>
      </c>
      <c r="D6" s="2" t="s">
        <v>530</v>
      </c>
    </row>
    <row r="7" spans="1:4" s="46" customFormat="1" ht="12">
      <c r="A7" s="3">
        <v>6</v>
      </c>
      <c r="B7" s="2" t="s">
        <v>731</v>
      </c>
      <c r="C7" s="2" t="s">
        <v>607</v>
      </c>
      <c r="D7" s="2" t="s">
        <v>530</v>
      </c>
    </row>
    <row r="8" spans="1:4" s="46" customFormat="1" ht="12">
      <c r="A8" s="3">
        <v>7</v>
      </c>
      <c r="B8" s="2" t="s">
        <v>608</v>
      </c>
      <c r="C8" s="2" t="s">
        <v>609</v>
      </c>
      <c r="D8" s="2" t="s">
        <v>530</v>
      </c>
    </row>
    <row r="9" spans="1:4" s="46" customFormat="1" ht="12">
      <c r="A9" s="3">
        <v>8</v>
      </c>
      <c r="B9" s="2" t="s">
        <v>658</v>
      </c>
      <c r="C9" s="2" t="s">
        <v>610</v>
      </c>
      <c r="D9" s="2" t="s">
        <v>530</v>
      </c>
    </row>
    <row r="10" spans="1:4" s="46" customFormat="1" ht="12">
      <c r="A10" s="3">
        <v>9</v>
      </c>
      <c r="B10" s="2" t="s">
        <v>530</v>
      </c>
      <c r="C10" s="2" t="s">
        <v>611</v>
      </c>
      <c r="D10" s="2" t="s">
        <v>530</v>
      </c>
    </row>
    <row r="11" spans="1:4" ht="12">
      <c r="A11" s="3">
        <v>10</v>
      </c>
      <c r="B11" s="2" t="s">
        <v>530</v>
      </c>
      <c r="C11" s="2" t="s">
        <v>612</v>
      </c>
      <c r="D11" s="2" t="s">
        <v>530</v>
      </c>
    </row>
    <row r="12" spans="1:4" ht="12">
      <c r="A12" s="3">
        <v>11</v>
      </c>
      <c r="B12" s="2" t="s">
        <v>530</v>
      </c>
      <c r="C12" s="2" t="s">
        <v>613</v>
      </c>
      <c r="D12" s="2" t="s">
        <v>530</v>
      </c>
    </row>
    <row r="13" spans="1:4" ht="12">
      <c r="A13" s="3">
        <v>12</v>
      </c>
      <c r="B13" s="2" t="s">
        <v>530</v>
      </c>
      <c r="C13" s="2" t="s">
        <v>614</v>
      </c>
      <c r="D13" s="2" t="s">
        <v>530</v>
      </c>
    </row>
    <row r="14" spans="1:4" ht="12">
      <c r="A14" s="3">
        <v>13</v>
      </c>
      <c r="B14" s="2" t="s">
        <v>615</v>
      </c>
      <c r="C14" s="2" t="s">
        <v>616</v>
      </c>
      <c r="D14" s="2" t="s">
        <v>530</v>
      </c>
    </row>
    <row r="15" spans="1:4" ht="12">
      <c r="A15" s="3">
        <v>14</v>
      </c>
      <c r="B15" s="2" t="s">
        <v>504</v>
      </c>
      <c r="C15" s="2" t="s">
        <v>505</v>
      </c>
      <c r="D15" s="2" t="s">
        <v>530</v>
      </c>
    </row>
    <row r="16" spans="1:4" ht="12">
      <c r="A16" s="3">
        <v>15</v>
      </c>
      <c r="B16" s="2" t="s">
        <v>506</v>
      </c>
      <c r="C16" s="2" t="s">
        <v>507</v>
      </c>
      <c r="D16" s="2" t="s">
        <v>530</v>
      </c>
    </row>
    <row r="17" spans="1:4" ht="12">
      <c r="A17" s="3">
        <v>16</v>
      </c>
      <c r="B17" s="2" t="s">
        <v>508</v>
      </c>
      <c r="C17" s="2" t="s">
        <v>509</v>
      </c>
      <c r="D17" s="2" t="s">
        <v>530</v>
      </c>
    </row>
    <row r="18" spans="1:4" ht="12">
      <c r="A18" s="3">
        <v>17</v>
      </c>
      <c r="B18" s="2" t="s">
        <v>510</v>
      </c>
      <c r="C18" s="2" t="s">
        <v>511</v>
      </c>
      <c r="D18" s="2" t="s">
        <v>530</v>
      </c>
    </row>
    <row r="19" spans="1:4" ht="12">
      <c r="A19" s="3">
        <v>18</v>
      </c>
      <c r="B19" s="2" t="s">
        <v>512</v>
      </c>
      <c r="C19" s="2" t="s">
        <v>513</v>
      </c>
      <c r="D19" s="2" t="s">
        <v>530</v>
      </c>
    </row>
    <row r="20" spans="1:4" ht="12">
      <c r="A20" s="3">
        <v>19</v>
      </c>
      <c r="B20" s="2" t="s">
        <v>514</v>
      </c>
      <c r="C20" s="2" t="s">
        <v>515</v>
      </c>
      <c r="D20" s="2" t="s">
        <v>530</v>
      </c>
    </row>
    <row r="21" spans="1:4" ht="12">
      <c r="A21" s="3">
        <v>20</v>
      </c>
      <c r="B21" s="2" t="s">
        <v>432</v>
      </c>
      <c r="C21" s="2" t="s">
        <v>433</v>
      </c>
      <c r="D21" s="2" t="s">
        <v>530</v>
      </c>
    </row>
    <row r="22" spans="1:4" ht="12">
      <c r="A22" s="3">
        <v>21</v>
      </c>
      <c r="B22" s="2" t="s">
        <v>434</v>
      </c>
      <c r="C22" s="2" t="s">
        <v>435</v>
      </c>
      <c r="D22" s="2" t="s">
        <v>530</v>
      </c>
    </row>
    <row r="23" spans="1:4" ht="12">
      <c r="A23" s="3">
        <v>22</v>
      </c>
      <c r="B23" s="2" t="s">
        <v>789</v>
      </c>
      <c r="C23" s="2" t="s">
        <v>790</v>
      </c>
      <c r="D23" s="2" t="s">
        <v>530</v>
      </c>
    </row>
    <row r="24" spans="1:4" ht="12">
      <c r="A24" s="3">
        <v>23</v>
      </c>
      <c r="B24" s="2" t="s">
        <v>791</v>
      </c>
      <c r="C24" s="2" t="s">
        <v>792</v>
      </c>
      <c r="D24" s="2" t="s">
        <v>530</v>
      </c>
    </row>
    <row r="25" spans="1:4" ht="12">
      <c r="A25" s="3">
        <v>24</v>
      </c>
      <c r="B25" s="2" t="s">
        <v>793</v>
      </c>
      <c r="C25" s="2" t="s">
        <v>794</v>
      </c>
      <c r="D25" s="2" t="s">
        <v>530</v>
      </c>
    </row>
    <row r="26" spans="1:4" ht="12">
      <c r="A26" s="3">
        <v>25</v>
      </c>
      <c r="B26" s="2" t="s">
        <v>795</v>
      </c>
      <c r="C26" s="2" t="s">
        <v>796</v>
      </c>
      <c r="D26" s="2" t="s">
        <v>530</v>
      </c>
    </row>
    <row r="27" spans="1:4" ht="12">
      <c r="A27" s="3">
        <v>26</v>
      </c>
      <c r="B27" s="2" t="s">
        <v>797</v>
      </c>
      <c r="C27" s="2" t="s">
        <v>540</v>
      </c>
      <c r="D27" s="2" t="s">
        <v>530</v>
      </c>
    </row>
    <row r="28" spans="1:4" ht="12">
      <c r="A28" s="3">
        <v>27</v>
      </c>
      <c r="B28" s="2" t="s">
        <v>541</v>
      </c>
      <c r="C28" s="2" t="s">
        <v>542</v>
      </c>
      <c r="D28" s="2" t="s">
        <v>530</v>
      </c>
    </row>
    <row r="29" spans="1:4" ht="12">
      <c r="A29" s="3">
        <v>28</v>
      </c>
      <c r="B29" s="2" t="s">
        <v>779</v>
      </c>
      <c r="C29" s="2" t="s">
        <v>780</v>
      </c>
      <c r="D29" s="2" t="s">
        <v>530</v>
      </c>
    </row>
    <row r="30" spans="1:4" ht="12">
      <c r="A30" s="3">
        <v>29</v>
      </c>
      <c r="B30" s="2" t="s">
        <v>797</v>
      </c>
      <c r="C30" s="2" t="s">
        <v>781</v>
      </c>
      <c r="D30" s="2" t="s">
        <v>530</v>
      </c>
    </row>
    <row r="31" spans="1:4" ht="12">
      <c r="A31" s="3">
        <v>30</v>
      </c>
      <c r="B31" s="2" t="s">
        <v>782</v>
      </c>
      <c r="C31" s="2" t="s">
        <v>783</v>
      </c>
      <c r="D31" s="2" t="s">
        <v>530</v>
      </c>
    </row>
    <row r="32" spans="1:4" ht="12">
      <c r="A32" s="3">
        <v>31</v>
      </c>
      <c r="B32" s="2" t="s">
        <v>544</v>
      </c>
      <c r="C32" s="2" t="s">
        <v>545</v>
      </c>
      <c r="D32" s="2" t="s">
        <v>530</v>
      </c>
    </row>
    <row r="33" spans="1:4" ht="12">
      <c r="A33" s="3">
        <v>32</v>
      </c>
      <c r="B33" s="2" t="s">
        <v>649</v>
      </c>
      <c r="C33" s="2" t="s">
        <v>650</v>
      </c>
      <c r="D33" s="2" t="s">
        <v>530</v>
      </c>
    </row>
    <row r="34" spans="1:4" ht="12">
      <c r="A34" s="3">
        <v>33</v>
      </c>
      <c r="B34" s="2" t="s">
        <v>651</v>
      </c>
      <c r="C34" s="2" t="s">
        <v>652</v>
      </c>
      <c r="D34" s="2" t="s">
        <v>530</v>
      </c>
    </row>
    <row r="35" spans="1:4" ht="12">
      <c r="A35" s="3">
        <v>34</v>
      </c>
      <c r="B35" s="2" t="s">
        <v>530</v>
      </c>
      <c r="C35" s="2" t="s">
        <v>653</v>
      </c>
      <c r="D35" s="2" t="s">
        <v>530</v>
      </c>
    </row>
    <row r="36" spans="1:4" ht="12">
      <c r="A36" s="3">
        <v>35</v>
      </c>
      <c r="B36" s="2" t="s">
        <v>530</v>
      </c>
      <c r="C36" s="2" t="s">
        <v>654</v>
      </c>
      <c r="D36" s="2" t="s">
        <v>530</v>
      </c>
    </row>
    <row r="37" spans="1:4" ht="12">
      <c r="A37" s="3">
        <v>36</v>
      </c>
      <c r="B37" s="2" t="s">
        <v>530</v>
      </c>
      <c r="C37" s="2" t="s">
        <v>655</v>
      </c>
      <c r="D37" s="2" t="s">
        <v>530</v>
      </c>
    </row>
    <row r="38" spans="1:4" ht="12">
      <c r="A38" s="3">
        <v>37</v>
      </c>
      <c r="B38" s="2" t="s">
        <v>656</v>
      </c>
      <c r="C38" s="2" t="s">
        <v>657</v>
      </c>
      <c r="D38" s="2" t="s">
        <v>530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29"/>
  <sheetViews>
    <sheetView zoomScalePageLayoutView="0" workbookViewId="0" topLeftCell="B224">
      <selection activeCell="D233" sqref="D233"/>
    </sheetView>
  </sheetViews>
  <sheetFormatPr defaultColWidth="9.140625" defaultRowHeight="19.5" customHeight="1"/>
  <cols>
    <col min="1" max="1" width="0" style="78" hidden="1" customWidth="1"/>
    <col min="2" max="2" width="17.00390625" style="78" customWidth="1"/>
    <col min="3" max="4" width="31.421875" style="78" customWidth="1"/>
    <col min="5" max="5" width="20.28125" style="78" bestFit="1" customWidth="1"/>
    <col min="6" max="6" width="16.7109375" style="78" customWidth="1"/>
    <col min="7" max="7" width="14.421875" style="78" customWidth="1"/>
    <col min="8" max="8" width="11.421875" style="78" customWidth="1"/>
    <col min="9" max="9" width="74.28125" style="78" bestFit="1" customWidth="1"/>
    <col min="10" max="10" width="36.8515625" style="78" customWidth="1"/>
    <col min="11" max="11" width="0" style="78" hidden="1" customWidth="1"/>
    <col min="12" max="12" width="7.421875" style="78" customWidth="1"/>
    <col min="13" max="14" width="0" style="78" hidden="1" customWidth="1"/>
    <col min="15" max="16384" width="9.140625" style="78" customWidth="1"/>
  </cols>
  <sheetData>
    <row r="1" spans="1:14" s="30" customFormat="1" ht="19.5" customHeight="1" hidden="1">
      <c r="A1" s="25" t="s">
        <v>518</v>
      </c>
      <c r="B1" s="33" t="s">
        <v>519</v>
      </c>
      <c r="C1" s="25" t="s">
        <v>520</v>
      </c>
      <c r="D1" s="25"/>
      <c r="E1" s="27" t="s">
        <v>521</v>
      </c>
      <c r="F1" s="27"/>
      <c r="G1" s="28" t="s">
        <v>522</v>
      </c>
      <c r="H1" s="29" t="s">
        <v>523</v>
      </c>
      <c r="I1" s="25" t="s">
        <v>524</v>
      </c>
      <c r="J1" s="25" t="s">
        <v>525</v>
      </c>
      <c r="K1" s="25" t="s">
        <v>526</v>
      </c>
      <c r="L1" s="25" t="s">
        <v>527</v>
      </c>
      <c r="M1" s="25" t="s">
        <v>528</v>
      </c>
      <c r="N1" s="25" t="s">
        <v>529</v>
      </c>
    </row>
    <row r="2" spans="1:15" ht="19.5" customHeight="1" hidden="1">
      <c r="A2" s="71">
        <v>1035</v>
      </c>
      <c r="B2" s="72">
        <v>40142</v>
      </c>
      <c r="C2" s="73" t="s">
        <v>125</v>
      </c>
      <c r="D2" s="73"/>
      <c r="E2" s="74">
        <v>3500</v>
      </c>
      <c r="F2" s="74"/>
      <c r="G2" s="75">
        <v>513.275</v>
      </c>
      <c r="H2" s="76" t="s">
        <v>126</v>
      </c>
      <c r="I2" s="73" t="s">
        <v>580</v>
      </c>
      <c r="J2" s="73" t="s">
        <v>379</v>
      </c>
      <c r="K2" s="73" t="s">
        <v>532</v>
      </c>
      <c r="L2" s="73" t="s">
        <v>455</v>
      </c>
      <c r="M2" s="73" t="s">
        <v>127</v>
      </c>
      <c r="N2" s="73" t="s">
        <v>539</v>
      </c>
      <c r="O2" s="77"/>
    </row>
    <row r="3" spans="1:15" ht="19.5" customHeight="1" hidden="1">
      <c r="A3" s="71">
        <v>1041</v>
      </c>
      <c r="B3" s="72">
        <v>40172</v>
      </c>
      <c r="C3" s="73" t="s">
        <v>125</v>
      </c>
      <c r="D3" s="73"/>
      <c r="E3" s="74">
        <v>4900</v>
      </c>
      <c r="F3" s="74"/>
      <c r="G3" s="75">
        <v>718.683</v>
      </c>
      <c r="H3" s="76" t="s">
        <v>126</v>
      </c>
      <c r="I3" s="73" t="s">
        <v>580</v>
      </c>
      <c r="J3" s="73" t="s">
        <v>379</v>
      </c>
      <c r="K3" s="73" t="s">
        <v>532</v>
      </c>
      <c r="L3" s="73" t="s">
        <v>455</v>
      </c>
      <c r="M3" s="73" t="s">
        <v>127</v>
      </c>
      <c r="N3" s="73" t="s">
        <v>539</v>
      </c>
      <c r="O3" s="77"/>
    </row>
    <row r="4" spans="1:14" ht="19.5" customHeight="1" hidden="1">
      <c r="A4" s="79">
        <v>10416</v>
      </c>
      <c r="B4" s="80">
        <v>40172</v>
      </c>
      <c r="C4" s="81" t="s">
        <v>951</v>
      </c>
      <c r="D4" s="81"/>
      <c r="E4" s="82">
        <v>2000</v>
      </c>
      <c r="F4" s="82"/>
      <c r="G4" s="83">
        <v>293.34</v>
      </c>
      <c r="H4" s="76" t="s">
        <v>126</v>
      </c>
      <c r="I4" s="84" t="s">
        <v>952</v>
      </c>
      <c r="J4" s="85" t="s">
        <v>379</v>
      </c>
      <c r="K4" s="81" t="s">
        <v>375</v>
      </c>
      <c r="L4" s="73" t="s">
        <v>455</v>
      </c>
      <c r="M4" s="81" t="s">
        <v>1036</v>
      </c>
      <c r="N4" s="81" t="s">
        <v>539</v>
      </c>
    </row>
    <row r="5" spans="1:15" ht="19.5" customHeight="1" hidden="1">
      <c r="A5" s="71">
        <v>812</v>
      </c>
      <c r="B5" s="72">
        <v>40019</v>
      </c>
      <c r="C5" s="73" t="s">
        <v>125</v>
      </c>
      <c r="D5" s="73"/>
      <c r="E5" s="74">
        <v>350</v>
      </c>
      <c r="F5" s="74"/>
      <c r="G5" s="75">
        <v>51.3065</v>
      </c>
      <c r="H5" s="76" t="s">
        <v>126</v>
      </c>
      <c r="I5" s="73" t="s">
        <v>580</v>
      </c>
      <c r="J5" s="73" t="s">
        <v>576</v>
      </c>
      <c r="K5" s="73" t="s">
        <v>532</v>
      </c>
      <c r="L5" s="73" t="s">
        <v>455</v>
      </c>
      <c r="M5" s="73" t="s">
        <v>127</v>
      </c>
      <c r="N5" s="73" t="s">
        <v>539</v>
      </c>
      <c r="O5" s="96"/>
    </row>
    <row r="6" spans="1:15" ht="19.5" customHeight="1" hidden="1">
      <c r="A6" s="71">
        <v>816</v>
      </c>
      <c r="B6" s="72">
        <v>40050</v>
      </c>
      <c r="C6" s="73" t="s">
        <v>125</v>
      </c>
      <c r="D6" s="73"/>
      <c r="E6" s="74">
        <v>350</v>
      </c>
      <c r="F6" s="74"/>
      <c r="G6" s="75">
        <v>51.2995</v>
      </c>
      <c r="H6" s="76" t="s">
        <v>126</v>
      </c>
      <c r="I6" s="73" t="s">
        <v>580</v>
      </c>
      <c r="J6" s="73" t="s">
        <v>576</v>
      </c>
      <c r="K6" s="73" t="s">
        <v>532</v>
      </c>
      <c r="L6" s="73" t="s">
        <v>455</v>
      </c>
      <c r="M6" s="73" t="s">
        <v>535</v>
      </c>
      <c r="N6" s="73" t="s">
        <v>539</v>
      </c>
      <c r="O6" s="77"/>
    </row>
    <row r="7" spans="1:15" ht="19.5" customHeight="1" hidden="1">
      <c r="A7" s="71">
        <v>1014</v>
      </c>
      <c r="B7" s="72">
        <v>40050</v>
      </c>
      <c r="C7" s="73" t="s">
        <v>125</v>
      </c>
      <c r="D7" s="73"/>
      <c r="E7" s="74">
        <v>350</v>
      </c>
      <c r="F7" s="74"/>
      <c r="G7" s="75">
        <v>51.2995</v>
      </c>
      <c r="H7" s="76" t="s">
        <v>126</v>
      </c>
      <c r="I7" s="73" t="s">
        <v>580</v>
      </c>
      <c r="J7" s="73" t="s">
        <v>576</v>
      </c>
      <c r="K7" s="73" t="s">
        <v>532</v>
      </c>
      <c r="L7" s="73" t="s">
        <v>455</v>
      </c>
      <c r="M7" s="73" t="s">
        <v>127</v>
      </c>
      <c r="N7" s="73" t="s">
        <v>539</v>
      </c>
      <c r="O7" s="77"/>
    </row>
    <row r="8" spans="1:15" ht="19.5" customHeight="1" hidden="1">
      <c r="A8" s="71">
        <v>821</v>
      </c>
      <c r="B8" s="72">
        <v>40081</v>
      </c>
      <c r="C8" s="73" t="s">
        <v>125</v>
      </c>
      <c r="D8" s="73"/>
      <c r="E8" s="74">
        <v>350</v>
      </c>
      <c r="F8" s="74"/>
      <c r="G8" s="75">
        <v>51.3415</v>
      </c>
      <c r="H8" s="76" t="s">
        <v>126</v>
      </c>
      <c r="I8" s="73" t="s">
        <v>580</v>
      </c>
      <c r="J8" s="73" t="s">
        <v>576</v>
      </c>
      <c r="K8" s="73" t="s">
        <v>532</v>
      </c>
      <c r="L8" s="73" t="s">
        <v>455</v>
      </c>
      <c r="M8" s="73" t="s">
        <v>127</v>
      </c>
      <c r="N8" s="73" t="s">
        <v>539</v>
      </c>
      <c r="O8" s="77"/>
    </row>
    <row r="9" spans="1:15" ht="19.5" customHeight="1" hidden="1">
      <c r="A9" s="71">
        <v>813</v>
      </c>
      <c r="B9" s="72">
        <v>40019</v>
      </c>
      <c r="C9" s="73" t="s">
        <v>125</v>
      </c>
      <c r="D9" s="73"/>
      <c r="E9" s="74">
        <v>1400</v>
      </c>
      <c r="F9" s="74"/>
      <c r="G9" s="75">
        <v>205.226</v>
      </c>
      <c r="H9" s="76" t="s">
        <v>126</v>
      </c>
      <c r="I9" s="73" t="s">
        <v>580</v>
      </c>
      <c r="J9" s="73" t="s">
        <v>446</v>
      </c>
      <c r="K9" s="73" t="s">
        <v>532</v>
      </c>
      <c r="L9" s="73" t="s">
        <v>455</v>
      </c>
      <c r="M9" s="73" t="s">
        <v>127</v>
      </c>
      <c r="N9" s="73" t="s">
        <v>539</v>
      </c>
      <c r="O9" s="77"/>
    </row>
    <row r="10" spans="1:15" ht="19.5" customHeight="1" hidden="1">
      <c r="A10" s="71">
        <v>1013</v>
      </c>
      <c r="B10" s="72">
        <v>40019</v>
      </c>
      <c r="C10" s="73" t="s">
        <v>125</v>
      </c>
      <c r="D10" s="73"/>
      <c r="E10" s="74">
        <v>4200</v>
      </c>
      <c r="F10" s="74"/>
      <c r="G10" s="75">
        <v>615.678</v>
      </c>
      <c r="H10" s="76" t="s">
        <v>126</v>
      </c>
      <c r="I10" s="73" t="s">
        <v>580</v>
      </c>
      <c r="J10" s="73" t="s">
        <v>446</v>
      </c>
      <c r="K10" s="73" t="s">
        <v>532</v>
      </c>
      <c r="L10" s="73" t="s">
        <v>455</v>
      </c>
      <c r="M10" s="73" t="s">
        <v>127</v>
      </c>
      <c r="N10" s="73" t="s">
        <v>539</v>
      </c>
      <c r="O10" s="77"/>
    </row>
    <row r="11" spans="1:15" ht="19.5" customHeight="1" hidden="1">
      <c r="A11" s="71">
        <v>817</v>
      </c>
      <c r="B11" s="72">
        <v>40050</v>
      </c>
      <c r="C11" s="73" t="s">
        <v>125</v>
      </c>
      <c r="D11" s="73"/>
      <c r="E11" s="74">
        <v>1400</v>
      </c>
      <c r="F11" s="74"/>
      <c r="G11" s="75">
        <v>205.198</v>
      </c>
      <c r="H11" s="76" t="s">
        <v>126</v>
      </c>
      <c r="I11" s="73" t="s">
        <v>580</v>
      </c>
      <c r="J11" s="73" t="s">
        <v>446</v>
      </c>
      <c r="K11" s="73" t="s">
        <v>532</v>
      </c>
      <c r="L11" s="73" t="s">
        <v>455</v>
      </c>
      <c r="M11" s="73" t="s">
        <v>127</v>
      </c>
      <c r="N11" s="73" t="s">
        <v>539</v>
      </c>
      <c r="O11" s="77"/>
    </row>
    <row r="12" spans="1:15" ht="19.5" customHeight="1" hidden="1">
      <c r="A12" s="71">
        <v>818</v>
      </c>
      <c r="B12" s="72">
        <v>40050</v>
      </c>
      <c r="C12" s="73" t="s">
        <v>125</v>
      </c>
      <c r="D12" s="73"/>
      <c r="E12" s="74">
        <v>4200</v>
      </c>
      <c r="F12" s="74"/>
      <c r="G12" s="75">
        <v>615.594</v>
      </c>
      <c r="H12" s="76" t="s">
        <v>126</v>
      </c>
      <c r="I12" s="73" t="s">
        <v>580</v>
      </c>
      <c r="J12" s="73" t="s">
        <v>446</v>
      </c>
      <c r="K12" s="73" t="s">
        <v>532</v>
      </c>
      <c r="L12" s="73" t="s">
        <v>455</v>
      </c>
      <c r="M12" s="73" t="s">
        <v>127</v>
      </c>
      <c r="N12" s="73" t="s">
        <v>539</v>
      </c>
      <c r="O12" s="77"/>
    </row>
    <row r="13" spans="1:15" ht="19.5" customHeight="1" hidden="1">
      <c r="A13" s="71">
        <v>822</v>
      </c>
      <c r="B13" s="72">
        <v>40081</v>
      </c>
      <c r="C13" s="73" t="s">
        <v>125</v>
      </c>
      <c r="D13" s="73"/>
      <c r="E13" s="74">
        <v>1400</v>
      </c>
      <c r="F13" s="74"/>
      <c r="G13" s="75">
        <v>205.366</v>
      </c>
      <c r="H13" s="76" t="s">
        <v>126</v>
      </c>
      <c r="I13" s="73" t="s">
        <v>580</v>
      </c>
      <c r="J13" s="73" t="s">
        <v>446</v>
      </c>
      <c r="K13" s="73" t="s">
        <v>532</v>
      </c>
      <c r="L13" s="73" t="s">
        <v>455</v>
      </c>
      <c r="M13" s="73" t="s">
        <v>127</v>
      </c>
      <c r="N13" s="73" t="s">
        <v>539</v>
      </c>
      <c r="O13" s="77"/>
    </row>
    <row r="14" spans="1:15" ht="19.5" customHeight="1" hidden="1">
      <c r="A14" s="71">
        <v>823</v>
      </c>
      <c r="B14" s="72">
        <v>40081</v>
      </c>
      <c r="C14" s="73" t="s">
        <v>125</v>
      </c>
      <c r="D14" s="73"/>
      <c r="E14" s="74">
        <v>4200</v>
      </c>
      <c r="F14" s="74"/>
      <c r="G14" s="75">
        <v>616.098</v>
      </c>
      <c r="H14" s="76" t="s">
        <v>126</v>
      </c>
      <c r="I14" s="73" t="s">
        <v>580</v>
      </c>
      <c r="J14" s="73" t="s">
        <v>446</v>
      </c>
      <c r="K14" s="73" t="s">
        <v>532</v>
      </c>
      <c r="L14" s="73" t="s">
        <v>455</v>
      </c>
      <c r="M14" s="73" t="s">
        <v>127</v>
      </c>
      <c r="N14" s="73" t="s">
        <v>539</v>
      </c>
      <c r="O14" s="77"/>
    </row>
    <row r="15" spans="1:15" ht="19.5" customHeight="1" hidden="1">
      <c r="A15" s="71">
        <v>857</v>
      </c>
      <c r="B15" s="72">
        <v>40115</v>
      </c>
      <c r="C15" s="73" t="s">
        <v>125</v>
      </c>
      <c r="D15" s="73"/>
      <c r="E15" s="74">
        <v>1400</v>
      </c>
      <c r="F15" s="74"/>
      <c r="G15" s="75">
        <v>205.366</v>
      </c>
      <c r="H15" s="76" t="s">
        <v>126</v>
      </c>
      <c r="I15" s="73" t="s">
        <v>580</v>
      </c>
      <c r="J15" s="73" t="s">
        <v>446</v>
      </c>
      <c r="K15" s="73" t="s">
        <v>532</v>
      </c>
      <c r="L15" s="73" t="s">
        <v>455</v>
      </c>
      <c r="M15" s="73" t="s">
        <v>127</v>
      </c>
      <c r="N15" s="73" t="s">
        <v>539</v>
      </c>
      <c r="O15" s="77"/>
    </row>
    <row r="16" spans="1:15" ht="19.5" customHeight="1" hidden="1">
      <c r="A16" s="71">
        <v>858</v>
      </c>
      <c r="B16" s="72">
        <v>40115</v>
      </c>
      <c r="C16" s="73" t="s">
        <v>125</v>
      </c>
      <c r="D16" s="73"/>
      <c r="E16" s="74">
        <v>2100</v>
      </c>
      <c r="F16" s="74"/>
      <c r="G16" s="75">
        <v>308.049</v>
      </c>
      <c r="H16" s="76" t="s">
        <v>126</v>
      </c>
      <c r="I16" s="73" t="s">
        <v>580</v>
      </c>
      <c r="J16" s="73" t="s">
        <v>446</v>
      </c>
      <c r="K16" s="73" t="s">
        <v>532</v>
      </c>
      <c r="L16" s="73" t="s">
        <v>455</v>
      </c>
      <c r="M16" s="73" t="s">
        <v>127</v>
      </c>
      <c r="N16" s="73" t="s">
        <v>539</v>
      </c>
      <c r="O16" s="77"/>
    </row>
    <row r="17" spans="1:15" ht="19.5" customHeight="1" hidden="1">
      <c r="A17" s="71">
        <v>859</v>
      </c>
      <c r="B17" s="72">
        <v>40115</v>
      </c>
      <c r="C17" s="73" t="s">
        <v>125</v>
      </c>
      <c r="D17" s="73"/>
      <c r="E17" s="74">
        <v>2800</v>
      </c>
      <c r="F17" s="74"/>
      <c r="G17" s="75">
        <v>410.732</v>
      </c>
      <c r="H17" s="76" t="s">
        <v>126</v>
      </c>
      <c r="I17" s="73" t="s">
        <v>580</v>
      </c>
      <c r="J17" s="73" t="s">
        <v>446</v>
      </c>
      <c r="K17" s="73" t="s">
        <v>532</v>
      </c>
      <c r="L17" s="73" t="s">
        <v>455</v>
      </c>
      <c r="M17" s="73" t="s">
        <v>127</v>
      </c>
      <c r="N17" s="73" t="s">
        <v>539</v>
      </c>
      <c r="O17" s="77"/>
    </row>
    <row r="18" spans="1:15" ht="19.5" customHeight="1" hidden="1">
      <c r="A18" s="71">
        <v>1032</v>
      </c>
      <c r="B18" s="72">
        <v>40142</v>
      </c>
      <c r="C18" s="73" t="s">
        <v>125</v>
      </c>
      <c r="D18" s="73"/>
      <c r="E18" s="74">
        <v>350</v>
      </c>
      <c r="F18" s="74"/>
      <c r="G18" s="75">
        <v>51.3275</v>
      </c>
      <c r="H18" s="76" t="s">
        <v>126</v>
      </c>
      <c r="I18" s="73" t="s">
        <v>580</v>
      </c>
      <c r="J18" s="73" t="s">
        <v>446</v>
      </c>
      <c r="K18" s="73" t="s">
        <v>532</v>
      </c>
      <c r="L18" s="73" t="s">
        <v>455</v>
      </c>
      <c r="M18" s="73" t="s">
        <v>127</v>
      </c>
      <c r="N18" s="73" t="s">
        <v>539</v>
      </c>
      <c r="O18" s="77"/>
    </row>
    <row r="19" spans="1:15" ht="19.5" customHeight="1" hidden="1">
      <c r="A19" s="71">
        <v>1033</v>
      </c>
      <c r="B19" s="72">
        <v>40142</v>
      </c>
      <c r="C19" s="73" t="s">
        <v>125</v>
      </c>
      <c r="D19" s="73"/>
      <c r="E19" s="74">
        <v>350</v>
      </c>
      <c r="F19" s="74"/>
      <c r="G19" s="75">
        <v>51.3275</v>
      </c>
      <c r="H19" s="76" t="s">
        <v>126</v>
      </c>
      <c r="I19" s="73" t="s">
        <v>580</v>
      </c>
      <c r="J19" s="73" t="s">
        <v>446</v>
      </c>
      <c r="K19" s="73" t="s">
        <v>532</v>
      </c>
      <c r="L19" s="73" t="s">
        <v>455</v>
      </c>
      <c r="M19" s="73" t="s">
        <v>127</v>
      </c>
      <c r="N19" s="73" t="s">
        <v>539</v>
      </c>
      <c r="O19" s="77"/>
    </row>
    <row r="20" spans="1:15" ht="19.5" customHeight="1" hidden="1">
      <c r="A20" s="71">
        <v>1034</v>
      </c>
      <c r="B20" s="72">
        <v>40142</v>
      </c>
      <c r="C20" s="73" t="s">
        <v>125</v>
      </c>
      <c r="D20" s="73"/>
      <c r="E20" s="74">
        <v>1750</v>
      </c>
      <c r="F20" s="74"/>
      <c r="G20" s="75">
        <v>256.6375</v>
      </c>
      <c r="H20" s="76" t="s">
        <v>126</v>
      </c>
      <c r="I20" s="73" t="s">
        <v>580</v>
      </c>
      <c r="J20" s="73" t="s">
        <v>446</v>
      </c>
      <c r="K20" s="73" t="s">
        <v>532</v>
      </c>
      <c r="L20" s="73" t="s">
        <v>455</v>
      </c>
      <c r="M20" s="73" t="s">
        <v>127</v>
      </c>
      <c r="N20" s="73" t="s">
        <v>539</v>
      </c>
      <c r="O20" s="77"/>
    </row>
    <row r="21" spans="1:15" ht="19.5" customHeight="1" hidden="1">
      <c r="A21" s="71">
        <v>1037</v>
      </c>
      <c r="B21" s="72">
        <v>40172</v>
      </c>
      <c r="C21" s="73" t="s">
        <v>125</v>
      </c>
      <c r="D21" s="73"/>
      <c r="E21" s="74">
        <v>350</v>
      </c>
      <c r="F21" s="74"/>
      <c r="G21" s="75">
        <v>51.3345</v>
      </c>
      <c r="H21" s="76" t="s">
        <v>126</v>
      </c>
      <c r="I21" s="73" t="s">
        <v>580</v>
      </c>
      <c r="J21" s="73" t="s">
        <v>446</v>
      </c>
      <c r="K21" s="73" t="s">
        <v>532</v>
      </c>
      <c r="L21" s="73" t="s">
        <v>455</v>
      </c>
      <c r="M21" s="73" t="s">
        <v>127</v>
      </c>
      <c r="N21" s="73" t="s">
        <v>539</v>
      </c>
      <c r="O21" s="77"/>
    </row>
    <row r="22" spans="1:15" ht="19.5" customHeight="1" hidden="1">
      <c r="A22" s="71">
        <v>1038</v>
      </c>
      <c r="B22" s="72">
        <v>40172</v>
      </c>
      <c r="C22" s="73" t="s">
        <v>125</v>
      </c>
      <c r="D22" s="73"/>
      <c r="E22" s="74">
        <v>350</v>
      </c>
      <c r="F22" s="74"/>
      <c r="G22" s="75">
        <v>51.3345</v>
      </c>
      <c r="H22" s="76" t="s">
        <v>126</v>
      </c>
      <c r="I22" s="73" t="s">
        <v>580</v>
      </c>
      <c r="J22" s="73" t="s">
        <v>446</v>
      </c>
      <c r="K22" s="73" t="s">
        <v>532</v>
      </c>
      <c r="L22" s="73" t="s">
        <v>455</v>
      </c>
      <c r="M22" s="73" t="s">
        <v>127</v>
      </c>
      <c r="N22" s="73" t="s">
        <v>539</v>
      </c>
      <c r="O22" s="77"/>
    </row>
    <row r="23" spans="1:15" ht="19.5" customHeight="1" hidden="1">
      <c r="A23" s="71">
        <v>1039</v>
      </c>
      <c r="B23" s="72">
        <v>40172</v>
      </c>
      <c r="C23" s="73" t="s">
        <v>125</v>
      </c>
      <c r="D23" s="73"/>
      <c r="E23" s="74">
        <v>700</v>
      </c>
      <c r="F23" s="74"/>
      <c r="G23" s="75">
        <v>102.669</v>
      </c>
      <c r="H23" s="76" t="s">
        <v>126</v>
      </c>
      <c r="I23" s="73" t="s">
        <v>580</v>
      </c>
      <c r="J23" s="73" t="s">
        <v>446</v>
      </c>
      <c r="K23" s="73" t="s">
        <v>532</v>
      </c>
      <c r="L23" s="73" t="s">
        <v>455</v>
      </c>
      <c r="M23" s="73" t="s">
        <v>127</v>
      </c>
      <c r="N23" s="73" t="s">
        <v>539</v>
      </c>
      <c r="O23" s="77"/>
    </row>
    <row r="24" spans="1:15" ht="19.5" customHeight="1" hidden="1">
      <c r="A24" s="71">
        <v>1040</v>
      </c>
      <c r="B24" s="72">
        <v>40172</v>
      </c>
      <c r="C24" s="73" t="s">
        <v>125</v>
      </c>
      <c r="D24" s="73"/>
      <c r="E24" s="74">
        <v>700</v>
      </c>
      <c r="F24" s="74"/>
      <c r="G24" s="75">
        <v>102.669</v>
      </c>
      <c r="H24" s="76" t="s">
        <v>126</v>
      </c>
      <c r="I24" s="73" t="s">
        <v>580</v>
      </c>
      <c r="J24" s="73" t="s">
        <v>446</v>
      </c>
      <c r="K24" s="73" t="s">
        <v>532</v>
      </c>
      <c r="L24" s="73" t="s">
        <v>455</v>
      </c>
      <c r="M24" s="73" t="s">
        <v>127</v>
      </c>
      <c r="N24" s="73" t="s">
        <v>539</v>
      </c>
      <c r="O24" s="77"/>
    </row>
    <row r="25" spans="1:15" ht="19.5" customHeight="1" hidden="1">
      <c r="A25" s="71">
        <v>820</v>
      </c>
      <c r="B25" s="72">
        <v>40050</v>
      </c>
      <c r="C25" s="73" t="s">
        <v>125</v>
      </c>
      <c r="D25" s="73"/>
      <c r="E25" s="74">
        <v>350</v>
      </c>
      <c r="F25" s="74"/>
      <c r="G25" s="75">
        <v>51.2995</v>
      </c>
      <c r="H25" s="76" t="s">
        <v>126</v>
      </c>
      <c r="I25" s="73" t="s">
        <v>580</v>
      </c>
      <c r="J25" s="73" t="s">
        <v>878</v>
      </c>
      <c r="K25" s="73" t="s">
        <v>532</v>
      </c>
      <c r="L25" s="73" t="s">
        <v>455</v>
      </c>
      <c r="M25" s="73" t="s">
        <v>127</v>
      </c>
      <c r="N25" s="73" t="s">
        <v>539</v>
      </c>
      <c r="O25" s="77"/>
    </row>
    <row r="26" spans="1:15" ht="19.5" customHeight="1" hidden="1">
      <c r="A26" s="71">
        <v>825</v>
      </c>
      <c r="B26" s="72">
        <v>40081</v>
      </c>
      <c r="C26" s="73" t="s">
        <v>125</v>
      </c>
      <c r="D26" s="73"/>
      <c r="E26" s="74">
        <v>350</v>
      </c>
      <c r="F26" s="74"/>
      <c r="G26" s="75">
        <v>51.3415</v>
      </c>
      <c r="H26" s="76" t="s">
        <v>126</v>
      </c>
      <c r="I26" s="73" t="s">
        <v>580</v>
      </c>
      <c r="J26" s="73" t="s">
        <v>878</v>
      </c>
      <c r="K26" s="73" t="s">
        <v>532</v>
      </c>
      <c r="L26" s="73" t="s">
        <v>455</v>
      </c>
      <c r="M26" s="73" t="s">
        <v>127</v>
      </c>
      <c r="N26" s="73" t="s">
        <v>539</v>
      </c>
      <c r="O26" s="77"/>
    </row>
    <row r="27" spans="1:15" ht="19.5" customHeight="1" hidden="1">
      <c r="A27" s="71">
        <v>862</v>
      </c>
      <c r="B27" s="72">
        <v>40115</v>
      </c>
      <c r="C27" s="73" t="s">
        <v>125</v>
      </c>
      <c r="D27" s="73"/>
      <c r="E27" s="74">
        <v>350</v>
      </c>
      <c r="F27" s="74"/>
      <c r="G27" s="75">
        <v>51.3415</v>
      </c>
      <c r="H27" s="76" t="s">
        <v>126</v>
      </c>
      <c r="I27" s="73" t="s">
        <v>580</v>
      </c>
      <c r="J27" s="73" t="s">
        <v>878</v>
      </c>
      <c r="K27" s="73" t="s">
        <v>532</v>
      </c>
      <c r="L27" s="73" t="s">
        <v>455</v>
      </c>
      <c r="M27" s="73" t="s">
        <v>127</v>
      </c>
      <c r="N27" s="73" t="s">
        <v>539</v>
      </c>
      <c r="O27" s="77"/>
    </row>
    <row r="28" spans="1:15" ht="19.5" customHeight="1" hidden="1">
      <c r="A28" s="71">
        <v>1036</v>
      </c>
      <c r="B28" s="72">
        <v>40142</v>
      </c>
      <c r="C28" s="73" t="s">
        <v>125</v>
      </c>
      <c r="D28" s="73"/>
      <c r="E28" s="74">
        <v>1050</v>
      </c>
      <c r="F28" s="74"/>
      <c r="G28" s="75">
        <v>153.9825</v>
      </c>
      <c r="H28" s="76" t="s">
        <v>126</v>
      </c>
      <c r="I28" s="73" t="s">
        <v>580</v>
      </c>
      <c r="J28" s="73" t="s">
        <v>878</v>
      </c>
      <c r="K28" s="73" t="s">
        <v>532</v>
      </c>
      <c r="L28" s="73" t="s">
        <v>455</v>
      </c>
      <c r="M28" s="73" t="s">
        <v>127</v>
      </c>
      <c r="N28" s="73" t="s">
        <v>539</v>
      </c>
      <c r="O28" s="77"/>
    </row>
    <row r="29" spans="1:15" ht="19.5" customHeight="1" hidden="1">
      <c r="A29" s="71">
        <v>815</v>
      </c>
      <c r="B29" s="72">
        <v>40019</v>
      </c>
      <c r="C29" s="73" t="s">
        <v>125</v>
      </c>
      <c r="D29" s="73"/>
      <c r="E29" s="74">
        <v>1050</v>
      </c>
      <c r="F29" s="74"/>
      <c r="G29" s="75">
        <v>153.9195</v>
      </c>
      <c r="H29" s="76" t="s">
        <v>126</v>
      </c>
      <c r="I29" s="73" t="s">
        <v>580</v>
      </c>
      <c r="J29" s="73" t="s">
        <v>848</v>
      </c>
      <c r="K29" s="73" t="s">
        <v>532</v>
      </c>
      <c r="L29" s="73" t="s">
        <v>455</v>
      </c>
      <c r="M29" s="73" t="s">
        <v>127</v>
      </c>
      <c r="N29" s="73" t="s">
        <v>539</v>
      </c>
      <c r="O29" s="77"/>
    </row>
    <row r="30" spans="1:15" ht="19.5" customHeight="1" hidden="1">
      <c r="A30" s="71">
        <v>819</v>
      </c>
      <c r="B30" s="72">
        <v>40050</v>
      </c>
      <c r="C30" s="73" t="s">
        <v>125</v>
      </c>
      <c r="D30" s="73"/>
      <c r="E30" s="74">
        <v>700</v>
      </c>
      <c r="F30" s="74"/>
      <c r="G30" s="75">
        <v>102.599</v>
      </c>
      <c r="H30" s="76" t="s">
        <v>126</v>
      </c>
      <c r="I30" s="73" t="s">
        <v>580</v>
      </c>
      <c r="J30" s="73" t="s">
        <v>848</v>
      </c>
      <c r="K30" s="73" t="s">
        <v>532</v>
      </c>
      <c r="L30" s="73" t="s">
        <v>455</v>
      </c>
      <c r="M30" s="73" t="s">
        <v>127</v>
      </c>
      <c r="N30" s="73" t="s">
        <v>539</v>
      </c>
      <c r="O30" s="77"/>
    </row>
    <row r="31" spans="1:15" ht="19.5" customHeight="1" hidden="1">
      <c r="A31" s="71">
        <v>824</v>
      </c>
      <c r="B31" s="72">
        <v>40081</v>
      </c>
      <c r="C31" s="73" t="s">
        <v>125</v>
      </c>
      <c r="D31" s="73"/>
      <c r="E31" s="74">
        <v>700</v>
      </c>
      <c r="F31" s="74"/>
      <c r="G31" s="75">
        <v>102.683</v>
      </c>
      <c r="H31" s="76" t="s">
        <v>126</v>
      </c>
      <c r="I31" s="73" t="s">
        <v>580</v>
      </c>
      <c r="J31" s="73" t="s">
        <v>848</v>
      </c>
      <c r="K31" s="73" t="s">
        <v>532</v>
      </c>
      <c r="L31" s="73" t="s">
        <v>455</v>
      </c>
      <c r="M31" s="73" t="s">
        <v>127</v>
      </c>
      <c r="N31" s="73" t="s">
        <v>539</v>
      </c>
      <c r="O31" s="77"/>
    </row>
    <row r="32" spans="1:15" ht="19.5" customHeight="1" hidden="1">
      <c r="A32" s="71">
        <v>861</v>
      </c>
      <c r="B32" s="72">
        <v>40115</v>
      </c>
      <c r="C32" s="73" t="s">
        <v>125</v>
      </c>
      <c r="D32" s="73"/>
      <c r="E32" s="74">
        <v>210</v>
      </c>
      <c r="F32" s="74"/>
      <c r="G32" s="75">
        <v>30.8049</v>
      </c>
      <c r="H32" s="76" t="s">
        <v>126</v>
      </c>
      <c r="I32" s="73" t="s">
        <v>580</v>
      </c>
      <c r="J32" s="73" t="s">
        <v>848</v>
      </c>
      <c r="K32" s="73" t="s">
        <v>532</v>
      </c>
      <c r="L32" s="73" t="s">
        <v>455</v>
      </c>
      <c r="M32" s="73" t="s">
        <v>127</v>
      </c>
      <c r="N32" s="73" t="s">
        <v>539</v>
      </c>
      <c r="O32" s="77"/>
    </row>
    <row r="33" spans="1:15" ht="19.5" customHeight="1" hidden="1">
      <c r="A33" s="71">
        <v>860</v>
      </c>
      <c r="B33" s="72">
        <v>40115</v>
      </c>
      <c r="C33" s="73" t="s">
        <v>125</v>
      </c>
      <c r="D33" s="73"/>
      <c r="E33" s="74">
        <v>140</v>
      </c>
      <c r="F33" s="74"/>
      <c r="G33" s="75">
        <v>20.5366</v>
      </c>
      <c r="H33" s="76" t="s">
        <v>126</v>
      </c>
      <c r="I33" s="73" t="s">
        <v>580</v>
      </c>
      <c r="J33" s="73" t="s">
        <v>538</v>
      </c>
      <c r="K33" s="73" t="s">
        <v>532</v>
      </c>
      <c r="L33" s="73" t="s">
        <v>455</v>
      </c>
      <c r="M33" s="73" t="s">
        <v>127</v>
      </c>
      <c r="N33" s="73" t="s">
        <v>539</v>
      </c>
      <c r="O33" s="96"/>
    </row>
    <row r="34" spans="1:14" ht="19.5" customHeight="1" hidden="1">
      <c r="A34" s="79">
        <v>724</v>
      </c>
      <c r="B34" s="100">
        <v>39989</v>
      </c>
      <c r="C34" s="84" t="s">
        <v>869</v>
      </c>
      <c r="D34" s="84"/>
      <c r="E34" s="101">
        <v>466.75</v>
      </c>
      <c r="F34" s="101"/>
      <c r="G34" s="83">
        <v>68.4022125</v>
      </c>
      <c r="H34" s="102" t="s">
        <v>870</v>
      </c>
      <c r="I34" s="112" t="s">
        <v>1101</v>
      </c>
      <c r="J34" s="112" t="s">
        <v>538</v>
      </c>
      <c r="K34" s="84" t="s">
        <v>877</v>
      </c>
      <c r="L34" s="73" t="s">
        <v>455</v>
      </c>
      <c r="M34" s="85"/>
      <c r="N34" s="84" t="s">
        <v>817</v>
      </c>
    </row>
    <row r="35" spans="1:14" ht="19.5" customHeight="1" hidden="1">
      <c r="A35" s="79">
        <v>1021</v>
      </c>
      <c r="B35" s="100">
        <v>40142</v>
      </c>
      <c r="C35" s="84" t="s">
        <v>869</v>
      </c>
      <c r="D35" s="84"/>
      <c r="E35" s="101">
        <v>5000</v>
      </c>
      <c r="F35" s="101"/>
      <c r="G35" s="83">
        <v>733.25</v>
      </c>
      <c r="H35" s="102" t="s">
        <v>870</v>
      </c>
      <c r="I35" s="84" t="s">
        <v>580</v>
      </c>
      <c r="J35" s="84" t="s">
        <v>379</v>
      </c>
      <c r="K35" s="84" t="s">
        <v>877</v>
      </c>
      <c r="L35" s="73" t="s">
        <v>455</v>
      </c>
      <c r="M35" s="85" t="s">
        <v>533</v>
      </c>
      <c r="N35" s="84" t="s">
        <v>539</v>
      </c>
    </row>
    <row r="36" spans="1:14" ht="19.5" customHeight="1" hidden="1">
      <c r="A36" s="79">
        <v>1028</v>
      </c>
      <c r="B36" s="100">
        <v>40172</v>
      </c>
      <c r="C36" s="84" t="s">
        <v>869</v>
      </c>
      <c r="D36" s="84"/>
      <c r="E36" s="101">
        <v>6335</v>
      </c>
      <c r="F36" s="101"/>
      <c r="G36" s="83">
        <v>929.15445</v>
      </c>
      <c r="H36" s="102" t="s">
        <v>870</v>
      </c>
      <c r="I36" s="84" t="s">
        <v>580</v>
      </c>
      <c r="J36" s="84" t="s">
        <v>379</v>
      </c>
      <c r="K36" s="84" t="s">
        <v>877</v>
      </c>
      <c r="L36" s="73" t="s">
        <v>455</v>
      </c>
      <c r="M36" s="85" t="s">
        <v>533</v>
      </c>
      <c r="N36" s="84" t="s">
        <v>539</v>
      </c>
    </row>
    <row r="37" spans="1:14" ht="19.5" customHeight="1" hidden="1">
      <c r="A37" s="79">
        <v>685</v>
      </c>
      <c r="B37" s="100">
        <v>39844</v>
      </c>
      <c r="C37" s="84" t="s">
        <v>869</v>
      </c>
      <c r="D37" s="84"/>
      <c r="E37" s="101">
        <v>1867</v>
      </c>
      <c r="F37" s="101"/>
      <c r="G37" s="83">
        <v>273.6026266666667</v>
      </c>
      <c r="H37" s="102" t="s">
        <v>870</v>
      </c>
      <c r="I37" s="84" t="s">
        <v>580</v>
      </c>
      <c r="J37" s="84" t="s">
        <v>576</v>
      </c>
      <c r="K37" s="84" t="s">
        <v>877</v>
      </c>
      <c r="L37" s="73" t="s">
        <v>455</v>
      </c>
      <c r="M37" s="85" t="s">
        <v>535</v>
      </c>
      <c r="N37" s="84" t="s">
        <v>539</v>
      </c>
    </row>
    <row r="38" spans="1:14" ht="19.5" customHeight="1" hidden="1">
      <c r="A38" s="79">
        <v>709</v>
      </c>
      <c r="B38" s="100">
        <v>39928</v>
      </c>
      <c r="C38" s="84" t="s">
        <v>869</v>
      </c>
      <c r="D38" s="84"/>
      <c r="E38" s="101">
        <v>280.05</v>
      </c>
      <c r="F38" s="101"/>
      <c r="G38" s="83">
        <v>41.05023818181819</v>
      </c>
      <c r="H38" s="102" t="s">
        <v>870</v>
      </c>
      <c r="I38" s="84" t="s">
        <v>580</v>
      </c>
      <c r="J38" s="84" t="s">
        <v>576</v>
      </c>
      <c r="K38" s="84" t="s">
        <v>877</v>
      </c>
      <c r="L38" s="73" t="s">
        <v>455</v>
      </c>
      <c r="M38" s="85"/>
      <c r="N38" s="84" t="s">
        <v>539</v>
      </c>
    </row>
    <row r="39" spans="1:14" ht="19.5" customHeight="1" hidden="1">
      <c r="A39" s="79">
        <v>876</v>
      </c>
      <c r="B39" s="100">
        <v>40115</v>
      </c>
      <c r="C39" s="84" t="s">
        <v>869</v>
      </c>
      <c r="D39" s="84"/>
      <c r="E39" s="101">
        <v>186.7</v>
      </c>
      <c r="F39" s="101"/>
      <c r="G39" s="83">
        <v>27.387022999999992</v>
      </c>
      <c r="H39" s="102" t="s">
        <v>870</v>
      </c>
      <c r="I39" s="84" t="s">
        <v>580</v>
      </c>
      <c r="J39" s="84" t="s">
        <v>1025</v>
      </c>
      <c r="K39" s="84" t="s">
        <v>877</v>
      </c>
      <c r="L39" s="73" t="s">
        <v>455</v>
      </c>
      <c r="M39" s="85" t="s">
        <v>533</v>
      </c>
      <c r="N39" s="84" t="s">
        <v>539</v>
      </c>
    </row>
    <row r="40" spans="1:14" ht="19.5" customHeight="1" hidden="1">
      <c r="A40" s="79">
        <v>1023</v>
      </c>
      <c r="B40" s="100">
        <v>40172</v>
      </c>
      <c r="C40" s="84" t="s">
        <v>869</v>
      </c>
      <c r="D40" s="84"/>
      <c r="E40" s="101">
        <v>300</v>
      </c>
      <c r="F40" s="101"/>
      <c r="G40" s="83">
        <v>44.001</v>
      </c>
      <c r="H40" s="102" t="s">
        <v>870</v>
      </c>
      <c r="I40" s="84" t="s">
        <v>580</v>
      </c>
      <c r="J40" s="84" t="s">
        <v>576</v>
      </c>
      <c r="K40" s="84" t="s">
        <v>877</v>
      </c>
      <c r="L40" s="73" t="s">
        <v>455</v>
      </c>
      <c r="M40" s="85" t="s">
        <v>533</v>
      </c>
      <c r="N40" s="84" t="s">
        <v>539</v>
      </c>
    </row>
    <row r="41" spans="1:14" ht="19.5" customHeight="1" hidden="1">
      <c r="A41" s="79">
        <v>687</v>
      </c>
      <c r="B41" s="100">
        <v>39844</v>
      </c>
      <c r="C41" s="84" t="s">
        <v>869</v>
      </c>
      <c r="D41" s="84"/>
      <c r="E41" s="101">
        <v>466.75</v>
      </c>
      <c r="F41" s="101"/>
      <c r="G41" s="83">
        <v>68.40065666666668</v>
      </c>
      <c r="H41" s="102" t="s">
        <v>870</v>
      </c>
      <c r="I41" s="84" t="s">
        <v>580</v>
      </c>
      <c r="J41" s="84" t="s">
        <v>1150</v>
      </c>
      <c r="K41" s="84" t="s">
        <v>877</v>
      </c>
      <c r="L41" s="73" t="s">
        <v>455</v>
      </c>
      <c r="M41" s="85" t="s">
        <v>535</v>
      </c>
      <c r="N41" s="84" t="s">
        <v>539</v>
      </c>
    </row>
    <row r="42" spans="1:14" ht="19.5" customHeight="1" hidden="1">
      <c r="A42" s="79">
        <v>695</v>
      </c>
      <c r="B42" s="100">
        <v>39872</v>
      </c>
      <c r="C42" s="84" t="s">
        <v>869</v>
      </c>
      <c r="D42" s="84"/>
      <c r="E42" s="101">
        <v>466.75</v>
      </c>
      <c r="F42" s="101"/>
      <c r="G42" s="83">
        <v>68.37887500000001</v>
      </c>
      <c r="H42" s="102" t="s">
        <v>870</v>
      </c>
      <c r="I42" s="84" t="s">
        <v>580</v>
      </c>
      <c r="J42" s="84" t="s">
        <v>847</v>
      </c>
      <c r="K42" s="84" t="s">
        <v>877</v>
      </c>
      <c r="L42" s="73" t="s">
        <v>455</v>
      </c>
      <c r="M42" s="85" t="s">
        <v>533</v>
      </c>
      <c r="N42" s="84" t="s">
        <v>817</v>
      </c>
    </row>
    <row r="43" spans="1:14" ht="19.5" customHeight="1" hidden="1">
      <c r="A43" s="79">
        <v>704</v>
      </c>
      <c r="B43" s="100">
        <v>39897</v>
      </c>
      <c r="C43" s="84" t="s">
        <v>869</v>
      </c>
      <c r="D43" s="84"/>
      <c r="E43" s="101">
        <v>466.75</v>
      </c>
      <c r="F43" s="101"/>
      <c r="G43" s="83">
        <v>68.378875</v>
      </c>
      <c r="H43" s="102" t="s">
        <v>870</v>
      </c>
      <c r="I43" s="84" t="s">
        <v>580</v>
      </c>
      <c r="J43" s="84" t="s">
        <v>1150</v>
      </c>
      <c r="K43" s="84" t="s">
        <v>877</v>
      </c>
      <c r="L43" s="73" t="s">
        <v>455</v>
      </c>
      <c r="M43" s="85"/>
      <c r="N43" s="84" t="s">
        <v>539</v>
      </c>
    </row>
    <row r="44" spans="1:14" ht="19.5" customHeight="1" hidden="1">
      <c r="A44" s="79">
        <v>713</v>
      </c>
      <c r="B44" s="100">
        <v>39928</v>
      </c>
      <c r="C44" s="84" t="s">
        <v>869</v>
      </c>
      <c r="D44" s="84"/>
      <c r="E44" s="101">
        <v>466.75</v>
      </c>
      <c r="F44" s="101"/>
      <c r="G44" s="83">
        <v>68.41706363636364</v>
      </c>
      <c r="H44" s="102" t="s">
        <v>870</v>
      </c>
      <c r="I44" s="84" t="s">
        <v>580</v>
      </c>
      <c r="J44" s="84" t="s">
        <v>847</v>
      </c>
      <c r="K44" s="84" t="s">
        <v>877</v>
      </c>
      <c r="L44" s="73" t="s">
        <v>455</v>
      </c>
      <c r="M44" s="85"/>
      <c r="N44" s="84" t="s">
        <v>539</v>
      </c>
    </row>
    <row r="45" spans="1:14" ht="19.5" customHeight="1" hidden="1">
      <c r="A45" s="79">
        <v>719</v>
      </c>
      <c r="B45" s="100">
        <v>39958</v>
      </c>
      <c r="C45" s="84" t="s">
        <v>869</v>
      </c>
      <c r="D45" s="84"/>
      <c r="E45" s="101">
        <v>466.75</v>
      </c>
      <c r="F45" s="101"/>
      <c r="G45" s="83">
        <v>68.50074861111112</v>
      </c>
      <c r="H45" s="102" t="s">
        <v>870</v>
      </c>
      <c r="I45" s="84" t="s">
        <v>580</v>
      </c>
      <c r="J45" s="84" t="s">
        <v>847</v>
      </c>
      <c r="K45" s="84" t="s">
        <v>877</v>
      </c>
      <c r="L45" s="73" t="s">
        <v>455</v>
      </c>
      <c r="M45" s="85"/>
      <c r="N45" s="84" t="s">
        <v>539</v>
      </c>
    </row>
    <row r="46" spans="1:14" ht="19.5" customHeight="1" hidden="1">
      <c r="A46" s="79">
        <v>728</v>
      </c>
      <c r="B46" s="100">
        <v>39989</v>
      </c>
      <c r="C46" s="84" t="s">
        <v>869</v>
      </c>
      <c r="D46" s="84"/>
      <c r="E46" s="101">
        <v>466.75</v>
      </c>
      <c r="F46" s="101"/>
      <c r="G46" s="83">
        <v>68.4022125</v>
      </c>
      <c r="H46" s="102" t="s">
        <v>870</v>
      </c>
      <c r="I46" s="84" t="s">
        <v>580</v>
      </c>
      <c r="J46" s="84" t="s">
        <v>1151</v>
      </c>
      <c r="K46" s="84" t="s">
        <v>877</v>
      </c>
      <c r="L46" s="73" t="s">
        <v>455</v>
      </c>
      <c r="M46" s="85"/>
      <c r="N46" s="84" t="s">
        <v>539</v>
      </c>
    </row>
    <row r="47" spans="1:14" ht="19.5" customHeight="1" hidden="1">
      <c r="A47" s="79">
        <v>1019</v>
      </c>
      <c r="B47" s="100">
        <v>40142</v>
      </c>
      <c r="C47" s="84" t="s">
        <v>869</v>
      </c>
      <c r="D47" s="84"/>
      <c r="E47" s="101">
        <v>500</v>
      </c>
      <c r="F47" s="101"/>
      <c r="G47" s="83">
        <v>73.325</v>
      </c>
      <c r="H47" s="102" t="s">
        <v>870</v>
      </c>
      <c r="I47" s="84" t="s">
        <v>580</v>
      </c>
      <c r="J47" s="84" t="s">
        <v>1151</v>
      </c>
      <c r="K47" s="84" t="s">
        <v>877</v>
      </c>
      <c r="L47" s="73" t="s">
        <v>455</v>
      </c>
      <c r="M47" s="85" t="s">
        <v>535</v>
      </c>
      <c r="N47" s="84" t="s">
        <v>539</v>
      </c>
    </row>
    <row r="48" spans="1:14" ht="19.5" customHeight="1" hidden="1">
      <c r="A48" s="79">
        <v>1027</v>
      </c>
      <c r="B48" s="100">
        <v>40172</v>
      </c>
      <c r="C48" s="84" t="s">
        <v>869</v>
      </c>
      <c r="D48" s="84"/>
      <c r="E48" s="101">
        <v>500</v>
      </c>
      <c r="F48" s="101"/>
      <c r="G48" s="83">
        <v>73.335</v>
      </c>
      <c r="H48" s="102" t="s">
        <v>870</v>
      </c>
      <c r="I48" s="84" t="s">
        <v>580</v>
      </c>
      <c r="J48" s="84" t="s">
        <v>847</v>
      </c>
      <c r="K48" s="84" t="s">
        <v>877</v>
      </c>
      <c r="L48" s="73" t="s">
        <v>455</v>
      </c>
      <c r="M48" s="85" t="s">
        <v>533</v>
      </c>
      <c r="N48" s="84" t="s">
        <v>539</v>
      </c>
    </row>
    <row r="49" spans="1:14" ht="19.5" customHeight="1" hidden="1">
      <c r="A49" s="79">
        <v>689</v>
      </c>
      <c r="B49" s="100">
        <v>39844</v>
      </c>
      <c r="C49" s="84" t="s">
        <v>869</v>
      </c>
      <c r="D49" s="84"/>
      <c r="E49" s="101">
        <v>2333.75</v>
      </c>
      <c r="F49" s="101"/>
      <c r="G49" s="83">
        <v>342.00328333333334</v>
      </c>
      <c r="H49" s="102" t="s">
        <v>870</v>
      </c>
      <c r="I49" s="84" t="s">
        <v>580</v>
      </c>
      <c r="J49" s="84" t="s">
        <v>446</v>
      </c>
      <c r="K49" s="84" t="s">
        <v>877</v>
      </c>
      <c r="L49" s="73" t="s">
        <v>455</v>
      </c>
      <c r="M49" s="85" t="s">
        <v>837</v>
      </c>
      <c r="N49" s="84" t="s">
        <v>539</v>
      </c>
    </row>
    <row r="50" spans="1:14" ht="19.5" customHeight="1" hidden="1">
      <c r="A50" s="79">
        <v>694</v>
      </c>
      <c r="B50" s="100">
        <v>39872</v>
      </c>
      <c r="C50" s="84" t="s">
        <v>869</v>
      </c>
      <c r="D50" s="84"/>
      <c r="E50" s="101">
        <v>1867</v>
      </c>
      <c r="F50" s="101"/>
      <c r="G50" s="83">
        <v>273.51550000000003</v>
      </c>
      <c r="H50" s="102" t="s">
        <v>870</v>
      </c>
      <c r="I50" s="84" t="s">
        <v>580</v>
      </c>
      <c r="J50" s="84" t="s">
        <v>446</v>
      </c>
      <c r="K50" s="84" t="s">
        <v>877</v>
      </c>
      <c r="L50" s="73" t="s">
        <v>455</v>
      </c>
      <c r="M50" s="85" t="s">
        <v>533</v>
      </c>
      <c r="N50" s="84" t="s">
        <v>539</v>
      </c>
    </row>
    <row r="51" spans="1:14" ht="19.5" customHeight="1" hidden="1">
      <c r="A51" s="79">
        <v>696</v>
      </c>
      <c r="B51" s="100">
        <v>39872</v>
      </c>
      <c r="C51" s="84" t="s">
        <v>869</v>
      </c>
      <c r="D51" s="84"/>
      <c r="E51" s="101">
        <v>1867</v>
      </c>
      <c r="F51" s="101"/>
      <c r="G51" s="83">
        <v>273.51550000000003</v>
      </c>
      <c r="H51" s="102" t="s">
        <v>870</v>
      </c>
      <c r="I51" s="84" t="s">
        <v>580</v>
      </c>
      <c r="J51" s="88" t="s">
        <v>446</v>
      </c>
      <c r="K51" s="84" t="s">
        <v>877</v>
      </c>
      <c r="L51" s="73" t="s">
        <v>455</v>
      </c>
      <c r="M51" s="85" t="s">
        <v>533</v>
      </c>
      <c r="N51" s="84" t="s">
        <v>539</v>
      </c>
    </row>
    <row r="52" spans="1:14" ht="19.5" customHeight="1" hidden="1">
      <c r="A52" s="79">
        <v>697</v>
      </c>
      <c r="B52" s="100">
        <v>39872</v>
      </c>
      <c r="C52" s="84" t="s">
        <v>869</v>
      </c>
      <c r="D52" s="84"/>
      <c r="E52" s="101">
        <v>2333.75</v>
      </c>
      <c r="F52" s="101"/>
      <c r="G52" s="83">
        <v>341.894375</v>
      </c>
      <c r="H52" s="102" t="s">
        <v>870</v>
      </c>
      <c r="I52" s="84" t="s">
        <v>580</v>
      </c>
      <c r="J52" s="88" t="s">
        <v>446</v>
      </c>
      <c r="K52" s="84" t="s">
        <v>877</v>
      </c>
      <c r="L52" s="73" t="s">
        <v>455</v>
      </c>
      <c r="M52" s="85" t="s">
        <v>533</v>
      </c>
      <c r="N52" s="84" t="s">
        <v>539</v>
      </c>
    </row>
    <row r="53" spans="1:14" ht="19.5" customHeight="1" hidden="1">
      <c r="A53" s="79">
        <v>702</v>
      </c>
      <c r="B53" s="100">
        <v>39897</v>
      </c>
      <c r="C53" s="84" t="s">
        <v>869</v>
      </c>
      <c r="D53" s="84"/>
      <c r="E53" s="101">
        <v>1867</v>
      </c>
      <c r="F53" s="101"/>
      <c r="G53" s="83">
        <v>273.5155</v>
      </c>
      <c r="H53" s="102" t="s">
        <v>870</v>
      </c>
      <c r="I53" s="84" t="s">
        <v>580</v>
      </c>
      <c r="J53" s="84" t="s">
        <v>446</v>
      </c>
      <c r="K53" s="84" t="s">
        <v>877</v>
      </c>
      <c r="L53" s="73" t="s">
        <v>455</v>
      </c>
      <c r="M53" s="85"/>
      <c r="N53" s="84" t="s">
        <v>539</v>
      </c>
    </row>
    <row r="54" spans="1:14" ht="19.5" customHeight="1" hidden="1">
      <c r="A54" s="79">
        <v>703</v>
      </c>
      <c r="B54" s="100">
        <v>39897</v>
      </c>
      <c r="C54" s="84" t="s">
        <v>869</v>
      </c>
      <c r="D54" s="84"/>
      <c r="E54" s="101">
        <v>1400.25</v>
      </c>
      <c r="F54" s="101"/>
      <c r="G54" s="83">
        <v>205.13662499999998</v>
      </c>
      <c r="H54" s="102" t="s">
        <v>870</v>
      </c>
      <c r="I54" s="84" t="s">
        <v>580</v>
      </c>
      <c r="J54" s="88" t="s">
        <v>446</v>
      </c>
      <c r="K54" s="84" t="s">
        <v>877</v>
      </c>
      <c r="L54" s="73" t="s">
        <v>455</v>
      </c>
      <c r="M54" s="85"/>
      <c r="N54" s="84" t="s">
        <v>539</v>
      </c>
    </row>
    <row r="55" spans="1:14" ht="19.5" customHeight="1" hidden="1">
      <c r="A55" s="79">
        <v>705</v>
      </c>
      <c r="B55" s="100">
        <v>39897</v>
      </c>
      <c r="C55" s="84" t="s">
        <v>869</v>
      </c>
      <c r="D55" s="84"/>
      <c r="E55" s="101">
        <v>653.45</v>
      </c>
      <c r="F55" s="101"/>
      <c r="G55" s="83">
        <v>95.730425</v>
      </c>
      <c r="H55" s="102" t="s">
        <v>870</v>
      </c>
      <c r="I55" s="84" t="s">
        <v>580</v>
      </c>
      <c r="J55" s="84" t="s">
        <v>446</v>
      </c>
      <c r="K55" s="84" t="s">
        <v>877</v>
      </c>
      <c r="L55" s="73" t="s">
        <v>455</v>
      </c>
      <c r="M55" s="85"/>
      <c r="N55" s="84" t="s">
        <v>539</v>
      </c>
    </row>
    <row r="56" spans="1:14" ht="19.5" customHeight="1" hidden="1">
      <c r="A56" s="79">
        <v>706</v>
      </c>
      <c r="B56" s="100">
        <v>39897</v>
      </c>
      <c r="C56" s="84" t="s">
        <v>869</v>
      </c>
      <c r="D56" s="84"/>
      <c r="E56" s="101">
        <v>1400.25</v>
      </c>
      <c r="F56" s="101"/>
      <c r="G56" s="83">
        <v>205.13662499999998</v>
      </c>
      <c r="H56" s="102" t="s">
        <v>870</v>
      </c>
      <c r="I56" s="84" t="s">
        <v>580</v>
      </c>
      <c r="J56" s="84" t="s">
        <v>446</v>
      </c>
      <c r="K56" s="84" t="s">
        <v>877</v>
      </c>
      <c r="L56" s="73" t="s">
        <v>455</v>
      </c>
      <c r="M56" s="85"/>
      <c r="N56" s="84" t="s">
        <v>539</v>
      </c>
    </row>
    <row r="57" spans="1:14" ht="19.5" customHeight="1" hidden="1">
      <c r="A57" s="79">
        <v>711</v>
      </c>
      <c r="B57" s="100">
        <v>39928</v>
      </c>
      <c r="C57" s="84" t="s">
        <v>869</v>
      </c>
      <c r="D57" s="84"/>
      <c r="E57" s="101">
        <v>1867</v>
      </c>
      <c r="F57" s="101"/>
      <c r="G57" s="83">
        <v>273.66825454545454</v>
      </c>
      <c r="H57" s="102" t="s">
        <v>870</v>
      </c>
      <c r="I57" s="84" t="s">
        <v>580</v>
      </c>
      <c r="J57" s="85" t="s">
        <v>446</v>
      </c>
      <c r="K57" s="84" t="s">
        <v>877</v>
      </c>
      <c r="L57" s="73" t="s">
        <v>455</v>
      </c>
      <c r="M57" s="85"/>
      <c r="N57" s="84" t="s">
        <v>817</v>
      </c>
    </row>
    <row r="58" spans="1:14" ht="19.5" customHeight="1" hidden="1">
      <c r="A58" s="79">
        <v>712</v>
      </c>
      <c r="B58" s="100">
        <v>39928</v>
      </c>
      <c r="C58" s="84" t="s">
        <v>869</v>
      </c>
      <c r="D58" s="84"/>
      <c r="E58" s="101">
        <v>933.5</v>
      </c>
      <c r="F58" s="101"/>
      <c r="G58" s="83">
        <v>136.83412727272727</v>
      </c>
      <c r="H58" s="102" t="s">
        <v>870</v>
      </c>
      <c r="I58" s="84" t="s">
        <v>580</v>
      </c>
      <c r="J58" s="84" t="s">
        <v>446</v>
      </c>
      <c r="K58" s="84" t="s">
        <v>877</v>
      </c>
      <c r="L58" s="73" t="s">
        <v>455</v>
      </c>
      <c r="M58" s="85"/>
      <c r="N58" s="84" t="s">
        <v>539</v>
      </c>
    </row>
    <row r="59" spans="1:14" ht="19.5" customHeight="1" hidden="1">
      <c r="A59" s="79">
        <v>714</v>
      </c>
      <c r="B59" s="100">
        <v>39928</v>
      </c>
      <c r="C59" s="84" t="s">
        <v>869</v>
      </c>
      <c r="D59" s="84"/>
      <c r="E59" s="101">
        <v>653.45</v>
      </c>
      <c r="F59" s="101"/>
      <c r="G59" s="83">
        <v>95.78388909090908</v>
      </c>
      <c r="H59" s="102" t="s">
        <v>870</v>
      </c>
      <c r="I59" s="84" t="s">
        <v>580</v>
      </c>
      <c r="J59" s="84" t="s">
        <v>446</v>
      </c>
      <c r="K59" s="84" t="s">
        <v>877</v>
      </c>
      <c r="L59" s="73" t="s">
        <v>455</v>
      </c>
      <c r="M59" s="85"/>
      <c r="N59" s="84" t="s">
        <v>539</v>
      </c>
    </row>
    <row r="60" spans="1:14" ht="19.5" customHeight="1" hidden="1">
      <c r="A60" s="79">
        <v>718</v>
      </c>
      <c r="B60" s="100">
        <v>39958</v>
      </c>
      <c r="C60" s="84" t="s">
        <v>869</v>
      </c>
      <c r="D60" s="84"/>
      <c r="E60" s="101">
        <v>1867</v>
      </c>
      <c r="F60" s="101"/>
      <c r="G60" s="83">
        <v>274.0029944444445</v>
      </c>
      <c r="H60" s="102" t="s">
        <v>870</v>
      </c>
      <c r="I60" s="84" t="s">
        <v>580</v>
      </c>
      <c r="J60" s="84" t="s">
        <v>446</v>
      </c>
      <c r="K60" s="84" t="s">
        <v>877</v>
      </c>
      <c r="L60" s="73" t="s">
        <v>455</v>
      </c>
      <c r="M60" s="85"/>
      <c r="N60" s="84" t="s">
        <v>900</v>
      </c>
    </row>
    <row r="61" spans="1:14" ht="19.5" customHeight="1" hidden="1">
      <c r="A61" s="79">
        <v>720</v>
      </c>
      <c r="B61" s="100">
        <v>39958</v>
      </c>
      <c r="C61" s="84" t="s">
        <v>869</v>
      </c>
      <c r="D61" s="84"/>
      <c r="E61" s="101">
        <v>466.75</v>
      </c>
      <c r="F61" s="101"/>
      <c r="G61" s="83">
        <v>68.50074861111112</v>
      </c>
      <c r="H61" s="102" t="s">
        <v>870</v>
      </c>
      <c r="I61" s="84" t="s">
        <v>580</v>
      </c>
      <c r="J61" s="84" t="s">
        <v>446</v>
      </c>
      <c r="K61" s="84" t="s">
        <v>877</v>
      </c>
      <c r="L61" s="73" t="s">
        <v>455</v>
      </c>
      <c r="M61" s="85"/>
      <c r="N61" s="84" t="s">
        <v>539</v>
      </c>
    </row>
    <row r="62" spans="1:14" ht="19.5" customHeight="1" hidden="1">
      <c r="A62" s="79">
        <v>721</v>
      </c>
      <c r="B62" s="100">
        <v>39958</v>
      </c>
      <c r="C62" s="84" t="s">
        <v>869</v>
      </c>
      <c r="D62" s="84"/>
      <c r="E62" s="101">
        <v>466.75</v>
      </c>
      <c r="F62" s="101"/>
      <c r="G62" s="83">
        <v>68.50074861111112</v>
      </c>
      <c r="H62" s="102" t="s">
        <v>870</v>
      </c>
      <c r="I62" s="84" t="s">
        <v>580</v>
      </c>
      <c r="J62" s="85" t="s">
        <v>446</v>
      </c>
      <c r="K62" s="84" t="s">
        <v>877</v>
      </c>
      <c r="L62" s="73" t="s">
        <v>455</v>
      </c>
      <c r="M62" s="85"/>
      <c r="N62" s="84" t="s">
        <v>539</v>
      </c>
    </row>
    <row r="63" spans="1:14" ht="19.5" customHeight="1" hidden="1">
      <c r="A63" s="79">
        <v>725</v>
      </c>
      <c r="B63" s="100">
        <v>39989</v>
      </c>
      <c r="C63" s="84" t="s">
        <v>869</v>
      </c>
      <c r="D63" s="84"/>
      <c r="E63" s="101">
        <v>933.5</v>
      </c>
      <c r="F63" s="101"/>
      <c r="G63" s="83">
        <v>136.804425</v>
      </c>
      <c r="H63" s="102" t="s">
        <v>870</v>
      </c>
      <c r="I63" s="84" t="s">
        <v>580</v>
      </c>
      <c r="J63" s="84" t="s">
        <v>446</v>
      </c>
      <c r="K63" s="84" t="s">
        <v>877</v>
      </c>
      <c r="L63" s="73" t="s">
        <v>455</v>
      </c>
      <c r="M63" s="85"/>
      <c r="N63" s="84" t="s">
        <v>539</v>
      </c>
    </row>
    <row r="64" spans="1:14" ht="19.5" customHeight="1" hidden="1">
      <c r="A64" s="79">
        <v>726</v>
      </c>
      <c r="B64" s="100">
        <v>39989</v>
      </c>
      <c r="C64" s="84" t="s">
        <v>869</v>
      </c>
      <c r="D64" s="84"/>
      <c r="E64" s="101">
        <v>1867</v>
      </c>
      <c r="F64" s="101"/>
      <c r="G64" s="83">
        <v>273.60885</v>
      </c>
      <c r="H64" s="102" t="s">
        <v>870</v>
      </c>
      <c r="I64" s="84" t="s">
        <v>580</v>
      </c>
      <c r="J64" s="84" t="s">
        <v>446</v>
      </c>
      <c r="K64" s="84" t="s">
        <v>877</v>
      </c>
      <c r="L64" s="73" t="s">
        <v>455</v>
      </c>
      <c r="M64" s="85"/>
      <c r="N64" s="84" t="s">
        <v>539</v>
      </c>
    </row>
    <row r="65" spans="1:14" ht="19.5" customHeight="1" hidden="1">
      <c r="A65" s="79">
        <v>729</v>
      </c>
      <c r="B65" s="100">
        <v>39989</v>
      </c>
      <c r="C65" s="84" t="s">
        <v>869</v>
      </c>
      <c r="D65" s="84"/>
      <c r="E65" s="101">
        <v>466.75</v>
      </c>
      <c r="F65" s="101"/>
      <c r="G65" s="83">
        <v>68.4022125</v>
      </c>
      <c r="H65" s="102" t="s">
        <v>870</v>
      </c>
      <c r="I65" s="84" t="s">
        <v>580</v>
      </c>
      <c r="J65" s="84" t="s">
        <v>446</v>
      </c>
      <c r="K65" s="84" t="s">
        <v>877</v>
      </c>
      <c r="L65" s="73" t="s">
        <v>455</v>
      </c>
      <c r="M65" s="85"/>
      <c r="N65" s="84" t="s">
        <v>539</v>
      </c>
    </row>
    <row r="66" spans="1:14" ht="19.5" customHeight="1" hidden="1">
      <c r="A66" s="79">
        <v>730</v>
      </c>
      <c r="B66" s="100">
        <v>39989</v>
      </c>
      <c r="C66" s="84" t="s">
        <v>869</v>
      </c>
      <c r="D66" s="84"/>
      <c r="E66" s="101">
        <v>2800.5</v>
      </c>
      <c r="F66" s="101"/>
      <c r="G66" s="83">
        <v>410.41327500000006</v>
      </c>
      <c r="H66" s="102" t="s">
        <v>870</v>
      </c>
      <c r="I66" s="84" t="s">
        <v>580</v>
      </c>
      <c r="J66" s="88" t="s">
        <v>446</v>
      </c>
      <c r="K66" s="84" t="s">
        <v>877</v>
      </c>
      <c r="L66" s="73" t="s">
        <v>455</v>
      </c>
      <c r="M66" s="85"/>
      <c r="N66" s="84" t="s">
        <v>539</v>
      </c>
    </row>
    <row r="67" spans="1:14" ht="19.5" customHeight="1" hidden="1">
      <c r="A67" s="79">
        <v>835</v>
      </c>
      <c r="B67" s="100">
        <v>39989</v>
      </c>
      <c r="C67" s="84" t="s">
        <v>869</v>
      </c>
      <c r="D67" s="84"/>
      <c r="E67" s="101">
        <v>933.5</v>
      </c>
      <c r="F67" s="101"/>
      <c r="G67" s="83">
        <v>136.80442500000004</v>
      </c>
      <c r="H67" s="102" t="s">
        <v>870</v>
      </c>
      <c r="I67" s="84" t="s">
        <v>580</v>
      </c>
      <c r="J67" s="84" t="s">
        <v>446</v>
      </c>
      <c r="K67" s="84" t="s">
        <v>877</v>
      </c>
      <c r="L67" s="73" t="s">
        <v>455</v>
      </c>
      <c r="M67" s="85"/>
      <c r="N67" s="84" t="s">
        <v>539</v>
      </c>
    </row>
    <row r="68" spans="1:14" ht="19.5" customHeight="1" hidden="1">
      <c r="A68" s="79">
        <v>734</v>
      </c>
      <c r="B68" s="100">
        <v>40019</v>
      </c>
      <c r="C68" s="84" t="s">
        <v>869</v>
      </c>
      <c r="D68" s="84"/>
      <c r="E68" s="101">
        <v>466.75</v>
      </c>
      <c r="F68" s="101"/>
      <c r="G68" s="83">
        <v>68.42166041666667</v>
      </c>
      <c r="H68" s="102" t="s">
        <v>870</v>
      </c>
      <c r="I68" s="84" t="s">
        <v>580</v>
      </c>
      <c r="J68" s="73" t="s">
        <v>446</v>
      </c>
      <c r="K68" s="84" t="s">
        <v>877</v>
      </c>
      <c r="L68" s="73" t="s">
        <v>455</v>
      </c>
      <c r="M68" s="85"/>
      <c r="N68" s="84" t="s">
        <v>539</v>
      </c>
    </row>
    <row r="69" spans="1:14" ht="19.5" customHeight="1" hidden="1">
      <c r="A69" s="79">
        <v>735</v>
      </c>
      <c r="B69" s="100">
        <v>40019</v>
      </c>
      <c r="C69" s="84" t="s">
        <v>869</v>
      </c>
      <c r="D69" s="84"/>
      <c r="E69" s="101">
        <v>1867</v>
      </c>
      <c r="F69" s="101"/>
      <c r="G69" s="83">
        <v>273.6866416666667</v>
      </c>
      <c r="H69" s="102" t="s">
        <v>870</v>
      </c>
      <c r="I69" s="84" t="s">
        <v>580</v>
      </c>
      <c r="J69" s="73" t="s">
        <v>446</v>
      </c>
      <c r="K69" s="84" t="s">
        <v>877</v>
      </c>
      <c r="L69" s="73" t="s">
        <v>455</v>
      </c>
      <c r="M69" s="85"/>
      <c r="N69" s="84" t="s">
        <v>539</v>
      </c>
    </row>
    <row r="70" spans="1:14" ht="19.5" customHeight="1" hidden="1">
      <c r="A70" s="79">
        <v>736</v>
      </c>
      <c r="B70" s="100">
        <v>40019</v>
      </c>
      <c r="C70" s="84" t="s">
        <v>869</v>
      </c>
      <c r="D70" s="84"/>
      <c r="E70" s="101">
        <v>466.75</v>
      </c>
      <c r="F70" s="101"/>
      <c r="G70" s="83">
        <v>68.42166041666667</v>
      </c>
      <c r="H70" s="102" t="s">
        <v>870</v>
      </c>
      <c r="I70" s="84" t="s">
        <v>580</v>
      </c>
      <c r="J70" s="73" t="s">
        <v>446</v>
      </c>
      <c r="K70" s="84" t="s">
        <v>877</v>
      </c>
      <c r="L70" s="73" t="s">
        <v>455</v>
      </c>
      <c r="M70" s="85"/>
      <c r="N70" s="84" t="s">
        <v>539</v>
      </c>
    </row>
    <row r="71" spans="1:14" ht="19.5" customHeight="1" hidden="1">
      <c r="A71" s="79">
        <v>737</v>
      </c>
      <c r="B71" s="100">
        <v>40019</v>
      </c>
      <c r="C71" s="84" t="s">
        <v>869</v>
      </c>
      <c r="D71" s="84"/>
      <c r="E71" s="101">
        <v>466.75</v>
      </c>
      <c r="F71" s="101"/>
      <c r="G71" s="83">
        <v>68.42166041666667</v>
      </c>
      <c r="H71" s="102" t="s">
        <v>870</v>
      </c>
      <c r="I71" s="84" t="s">
        <v>580</v>
      </c>
      <c r="J71" s="73" t="s">
        <v>446</v>
      </c>
      <c r="K71" s="84" t="s">
        <v>877</v>
      </c>
      <c r="L71" s="73" t="s">
        <v>455</v>
      </c>
      <c r="M71" s="85"/>
      <c r="N71" s="84" t="s">
        <v>817</v>
      </c>
    </row>
    <row r="72" spans="1:14" ht="19.5" customHeight="1" hidden="1">
      <c r="A72" s="79">
        <v>738</v>
      </c>
      <c r="B72" s="100">
        <v>40019</v>
      </c>
      <c r="C72" s="84" t="s">
        <v>869</v>
      </c>
      <c r="D72" s="84"/>
      <c r="E72" s="101">
        <v>4667.5</v>
      </c>
      <c r="F72" s="101"/>
      <c r="G72" s="83">
        <v>684.2166041666667</v>
      </c>
      <c r="H72" s="102" t="s">
        <v>870</v>
      </c>
      <c r="I72" s="84" t="s">
        <v>580</v>
      </c>
      <c r="J72" s="73" t="s">
        <v>446</v>
      </c>
      <c r="K72" s="84" t="s">
        <v>877</v>
      </c>
      <c r="L72" s="73" t="s">
        <v>455</v>
      </c>
      <c r="M72" s="85"/>
      <c r="N72" s="84" t="s">
        <v>817</v>
      </c>
    </row>
    <row r="73" spans="1:14" ht="19.5" customHeight="1" hidden="1">
      <c r="A73" s="79">
        <v>741</v>
      </c>
      <c r="B73" s="100">
        <v>40019</v>
      </c>
      <c r="C73" s="84" t="s">
        <v>869</v>
      </c>
      <c r="D73" s="84"/>
      <c r="E73" s="101">
        <v>933.5</v>
      </c>
      <c r="F73" s="101"/>
      <c r="G73" s="83">
        <v>136.84332083333334</v>
      </c>
      <c r="H73" s="102" t="s">
        <v>870</v>
      </c>
      <c r="I73" s="84" t="s">
        <v>580</v>
      </c>
      <c r="J73" s="73" t="s">
        <v>446</v>
      </c>
      <c r="K73" s="84" t="s">
        <v>877</v>
      </c>
      <c r="L73" s="73" t="s">
        <v>455</v>
      </c>
      <c r="M73" s="85"/>
      <c r="N73" s="84" t="s">
        <v>539</v>
      </c>
    </row>
    <row r="74" spans="1:14" ht="19.5" customHeight="1" hidden="1">
      <c r="A74" s="79">
        <v>742</v>
      </c>
      <c r="B74" s="100">
        <v>40050</v>
      </c>
      <c r="C74" s="84" t="s">
        <v>869</v>
      </c>
      <c r="D74" s="84"/>
      <c r="E74" s="101">
        <v>280.05</v>
      </c>
      <c r="F74" s="101"/>
      <c r="G74" s="83">
        <v>41.05533</v>
      </c>
      <c r="H74" s="102" t="s">
        <v>870</v>
      </c>
      <c r="I74" s="84" t="s">
        <v>580</v>
      </c>
      <c r="J74" s="73" t="s">
        <v>446</v>
      </c>
      <c r="K74" s="84" t="s">
        <v>877</v>
      </c>
      <c r="L74" s="73" t="s">
        <v>455</v>
      </c>
      <c r="M74" s="85"/>
      <c r="N74" s="84" t="s">
        <v>539</v>
      </c>
    </row>
    <row r="75" spans="1:14" ht="19.5" customHeight="1" hidden="1">
      <c r="A75" s="79">
        <v>743</v>
      </c>
      <c r="B75" s="100">
        <v>40050</v>
      </c>
      <c r="C75" s="84" t="s">
        <v>869</v>
      </c>
      <c r="D75" s="84"/>
      <c r="E75" s="101">
        <v>1867</v>
      </c>
      <c r="F75" s="101"/>
      <c r="G75" s="83">
        <v>273.7022</v>
      </c>
      <c r="H75" s="102" t="s">
        <v>870</v>
      </c>
      <c r="I75" s="84" t="s">
        <v>580</v>
      </c>
      <c r="J75" s="112" t="s">
        <v>446</v>
      </c>
      <c r="K75" s="84" t="s">
        <v>877</v>
      </c>
      <c r="L75" s="73" t="s">
        <v>455</v>
      </c>
      <c r="M75" s="85"/>
      <c r="N75" s="84" t="s">
        <v>539</v>
      </c>
    </row>
    <row r="76" spans="1:14" ht="19.5" customHeight="1" hidden="1">
      <c r="A76" s="79">
        <v>744</v>
      </c>
      <c r="B76" s="100">
        <v>40050</v>
      </c>
      <c r="C76" s="84" t="s">
        <v>869</v>
      </c>
      <c r="D76" s="84"/>
      <c r="E76" s="101">
        <v>466.75</v>
      </c>
      <c r="F76" s="101"/>
      <c r="G76" s="83">
        <v>68.42555</v>
      </c>
      <c r="H76" s="102" t="s">
        <v>870</v>
      </c>
      <c r="I76" s="84" t="s">
        <v>580</v>
      </c>
      <c r="J76" s="73" t="s">
        <v>446</v>
      </c>
      <c r="K76" s="84" t="s">
        <v>877</v>
      </c>
      <c r="L76" s="73" t="s">
        <v>455</v>
      </c>
      <c r="M76" s="85"/>
      <c r="N76" s="84" t="s">
        <v>539</v>
      </c>
    </row>
    <row r="77" spans="1:14" ht="19.5" customHeight="1" hidden="1">
      <c r="A77" s="79">
        <v>745</v>
      </c>
      <c r="B77" s="100">
        <v>40050</v>
      </c>
      <c r="C77" s="84" t="s">
        <v>869</v>
      </c>
      <c r="D77" s="84"/>
      <c r="E77" s="101">
        <v>466.75</v>
      </c>
      <c r="F77" s="101"/>
      <c r="G77" s="83">
        <v>68.42555</v>
      </c>
      <c r="H77" s="102" t="s">
        <v>870</v>
      </c>
      <c r="I77" s="84" t="s">
        <v>580</v>
      </c>
      <c r="J77" s="73" t="s">
        <v>446</v>
      </c>
      <c r="K77" s="84" t="s">
        <v>877</v>
      </c>
      <c r="L77" s="73" t="s">
        <v>455</v>
      </c>
      <c r="M77" s="85"/>
      <c r="N77" s="84" t="s">
        <v>539</v>
      </c>
    </row>
    <row r="78" spans="1:14" ht="19.5" customHeight="1" hidden="1">
      <c r="A78" s="79">
        <v>746</v>
      </c>
      <c r="B78" s="100">
        <v>40050</v>
      </c>
      <c r="C78" s="84" t="s">
        <v>869</v>
      </c>
      <c r="D78" s="84"/>
      <c r="E78" s="101">
        <v>933.5</v>
      </c>
      <c r="F78" s="101"/>
      <c r="G78" s="83">
        <v>136.8511</v>
      </c>
      <c r="H78" s="102" t="s">
        <v>870</v>
      </c>
      <c r="I78" s="84" t="s">
        <v>580</v>
      </c>
      <c r="J78" s="73" t="s">
        <v>446</v>
      </c>
      <c r="K78" s="84" t="s">
        <v>877</v>
      </c>
      <c r="L78" s="73" t="s">
        <v>455</v>
      </c>
      <c r="M78" s="85"/>
      <c r="N78" s="84" t="s">
        <v>539</v>
      </c>
    </row>
    <row r="79" spans="1:14" ht="19.5" customHeight="1" hidden="1">
      <c r="A79" s="79">
        <v>747</v>
      </c>
      <c r="B79" s="100">
        <v>40050</v>
      </c>
      <c r="C79" s="84" t="s">
        <v>869</v>
      </c>
      <c r="D79" s="84"/>
      <c r="E79" s="101">
        <v>4667.5</v>
      </c>
      <c r="F79" s="101"/>
      <c r="G79" s="83">
        <v>684.2555</v>
      </c>
      <c r="H79" s="102" t="s">
        <v>870</v>
      </c>
      <c r="I79" s="84" t="s">
        <v>580</v>
      </c>
      <c r="J79" s="112" t="s">
        <v>446</v>
      </c>
      <c r="K79" s="84" t="s">
        <v>877</v>
      </c>
      <c r="L79" s="73" t="s">
        <v>455</v>
      </c>
      <c r="M79" s="85"/>
      <c r="N79" s="84" t="s">
        <v>539</v>
      </c>
    </row>
    <row r="80" spans="1:14" ht="19.5" customHeight="1" hidden="1">
      <c r="A80" s="79">
        <v>750</v>
      </c>
      <c r="B80" s="100">
        <v>40050</v>
      </c>
      <c r="C80" s="84" t="s">
        <v>869</v>
      </c>
      <c r="D80" s="84"/>
      <c r="E80" s="101">
        <v>186.7</v>
      </c>
      <c r="F80" s="101"/>
      <c r="G80" s="83">
        <v>27.370219999999996</v>
      </c>
      <c r="H80" s="102" t="s">
        <v>870</v>
      </c>
      <c r="I80" s="84" t="s">
        <v>580</v>
      </c>
      <c r="J80" s="112" t="s">
        <v>446</v>
      </c>
      <c r="K80" s="84" t="s">
        <v>877</v>
      </c>
      <c r="L80" s="73" t="s">
        <v>455</v>
      </c>
      <c r="M80" s="85"/>
      <c r="N80" s="84" t="s">
        <v>539</v>
      </c>
    </row>
    <row r="81" spans="1:14" ht="19.5" customHeight="1" hidden="1">
      <c r="A81" s="79">
        <v>751</v>
      </c>
      <c r="B81" s="100">
        <v>40081</v>
      </c>
      <c r="C81" s="84" t="s">
        <v>869</v>
      </c>
      <c r="D81" s="84"/>
      <c r="E81" s="101">
        <v>280.05</v>
      </c>
      <c r="F81" s="101"/>
      <c r="G81" s="83">
        <v>41.080534500000006</v>
      </c>
      <c r="H81" s="102" t="s">
        <v>870</v>
      </c>
      <c r="I81" s="84" t="s">
        <v>580</v>
      </c>
      <c r="J81" s="112" t="s">
        <v>446</v>
      </c>
      <c r="K81" s="84" t="s">
        <v>877</v>
      </c>
      <c r="L81" s="73" t="s">
        <v>455</v>
      </c>
      <c r="M81" s="85"/>
      <c r="N81" s="84" t="s">
        <v>539</v>
      </c>
    </row>
    <row r="82" spans="1:14" ht="19.5" customHeight="1" hidden="1">
      <c r="A82" s="79">
        <v>752</v>
      </c>
      <c r="B82" s="100">
        <v>40081</v>
      </c>
      <c r="C82" s="84" t="s">
        <v>869</v>
      </c>
      <c r="D82" s="84"/>
      <c r="E82" s="101">
        <v>1867</v>
      </c>
      <c r="F82" s="101"/>
      <c r="G82" s="83">
        <v>273.87023000000005</v>
      </c>
      <c r="H82" s="102" t="s">
        <v>870</v>
      </c>
      <c r="I82" s="84" t="s">
        <v>580</v>
      </c>
      <c r="J82" s="112" t="s">
        <v>446</v>
      </c>
      <c r="K82" s="84" t="s">
        <v>877</v>
      </c>
      <c r="L82" s="73" t="s">
        <v>455</v>
      </c>
      <c r="M82" s="85"/>
      <c r="N82" s="84" t="s">
        <v>539</v>
      </c>
    </row>
    <row r="83" spans="1:14" ht="19.5" customHeight="1" hidden="1">
      <c r="A83" s="79">
        <v>755</v>
      </c>
      <c r="B83" s="100">
        <v>40081</v>
      </c>
      <c r="C83" s="84" t="s">
        <v>869</v>
      </c>
      <c r="D83" s="84"/>
      <c r="E83" s="101">
        <v>933.5</v>
      </c>
      <c r="F83" s="101"/>
      <c r="G83" s="83">
        <v>136.93511500000002</v>
      </c>
      <c r="H83" s="102" t="s">
        <v>870</v>
      </c>
      <c r="I83" s="84" t="s">
        <v>580</v>
      </c>
      <c r="J83" s="112" t="s">
        <v>446</v>
      </c>
      <c r="K83" s="84" t="s">
        <v>877</v>
      </c>
      <c r="L83" s="73" t="s">
        <v>455</v>
      </c>
      <c r="M83" s="85"/>
      <c r="N83" s="84" t="s">
        <v>817</v>
      </c>
    </row>
    <row r="84" spans="1:14" ht="19.5" customHeight="1" hidden="1">
      <c r="A84" s="79">
        <v>756</v>
      </c>
      <c r="B84" s="100">
        <v>40081</v>
      </c>
      <c r="C84" s="84" t="s">
        <v>869</v>
      </c>
      <c r="D84" s="84"/>
      <c r="E84" s="101">
        <v>4667.5</v>
      </c>
      <c r="F84" s="101"/>
      <c r="G84" s="83">
        <v>684.6755750000001</v>
      </c>
      <c r="H84" s="102" t="s">
        <v>870</v>
      </c>
      <c r="I84" s="84" t="s">
        <v>580</v>
      </c>
      <c r="J84" s="112" t="s">
        <v>446</v>
      </c>
      <c r="K84" s="84" t="s">
        <v>877</v>
      </c>
      <c r="L84" s="73" t="s">
        <v>455</v>
      </c>
      <c r="M84" s="85"/>
      <c r="N84" s="84" t="s">
        <v>817</v>
      </c>
    </row>
    <row r="85" spans="1:14" ht="19.5" customHeight="1" hidden="1">
      <c r="A85" s="79">
        <v>758</v>
      </c>
      <c r="B85" s="100">
        <v>40081</v>
      </c>
      <c r="C85" s="84" t="s">
        <v>869</v>
      </c>
      <c r="D85" s="84"/>
      <c r="E85" s="101">
        <v>186.7</v>
      </c>
      <c r="F85" s="101"/>
      <c r="G85" s="83">
        <v>27.387023000000003</v>
      </c>
      <c r="H85" s="102" t="s">
        <v>870</v>
      </c>
      <c r="I85" s="84" t="s">
        <v>580</v>
      </c>
      <c r="J85" s="112" t="s">
        <v>446</v>
      </c>
      <c r="K85" s="84" t="s">
        <v>877</v>
      </c>
      <c r="L85" s="73" t="s">
        <v>455</v>
      </c>
      <c r="M85" s="85"/>
      <c r="N85" s="84" t="s">
        <v>539</v>
      </c>
    </row>
    <row r="86" spans="1:14" ht="19.5" customHeight="1" hidden="1">
      <c r="A86" s="79">
        <v>869</v>
      </c>
      <c r="B86" s="100">
        <v>40115</v>
      </c>
      <c r="C86" s="84" t="s">
        <v>869</v>
      </c>
      <c r="D86" s="84"/>
      <c r="E86" s="101">
        <v>280</v>
      </c>
      <c r="F86" s="101"/>
      <c r="G86" s="83">
        <v>41.07319999999999</v>
      </c>
      <c r="H86" s="102" t="s">
        <v>870</v>
      </c>
      <c r="I86" s="84" t="s">
        <v>580</v>
      </c>
      <c r="J86" s="85" t="s">
        <v>446</v>
      </c>
      <c r="K86" s="84" t="s">
        <v>877</v>
      </c>
      <c r="L86" s="73" t="s">
        <v>455</v>
      </c>
      <c r="M86" s="85" t="s">
        <v>533</v>
      </c>
      <c r="N86" s="84" t="s">
        <v>817</v>
      </c>
    </row>
    <row r="87" spans="1:14" ht="19.5" customHeight="1" hidden="1">
      <c r="A87" s="79">
        <v>871</v>
      </c>
      <c r="B87" s="100">
        <v>40115</v>
      </c>
      <c r="C87" s="84" t="s">
        <v>869</v>
      </c>
      <c r="D87" s="84"/>
      <c r="E87" s="101">
        <v>466.75</v>
      </c>
      <c r="F87" s="101"/>
      <c r="G87" s="83">
        <v>68.46755749999998</v>
      </c>
      <c r="H87" s="102" t="s">
        <v>870</v>
      </c>
      <c r="I87" s="84" t="s">
        <v>580</v>
      </c>
      <c r="J87" s="84" t="s">
        <v>446</v>
      </c>
      <c r="K87" s="84" t="s">
        <v>877</v>
      </c>
      <c r="L87" s="73" t="s">
        <v>455</v>
      </c>
      <c r="M87" s="85" t="s">
        <v>533</v>
      </c>
      <c r="N87" s="84" t="s">
        <v>817</v>
      </c>
    </row>
    <row r="88" spans="1:14" ht="19.5" customHeight="1" hidden="1">
      <c r="A88" s="79">
        <v>873</v>
      </c>
      <c r="B88" s="100">
        <v>40115</v>
      </c>
      <c r="C88" s="84" t="s">
        <v>869</v>
      </c>
      <c r="D88" s="84"/>
      <c r="E88" s="101">
        <v>1867</v>
      </c>
      <c r="F88" s="101"/>
      <c r="G88" s="83">
        <v>273.87022999999994</v>
      </c>
      <c r="H88" s="102" t="s">
        <v>870</v>
      </c>
      <c r="I88" s="84" t="s">
        <v>580</v>
      </c>
      <c r="J88" s="84" t="s">
        <v>446</v>
      </c>
      <c r="K88" s="84" t="s">
        <v>877</v>
      </c>
      <c r="L88" s="73" t="s">
        <v>455</v>
      </c>
      <c r="M88" s="85" t="s">
        <v>533</v>
      </c>
      <c r="N88" s="84" t="s">
        <v>539</v>
      </c>
    </row>
    <row r="89" spans="1:14" ht="19.5" customHeight="1" hidden="1">
      <c r="A89" s="79">
        <v>875</v>
      </c>
      <c r="B89" s="100">
        <v>40115</v>
      </c>
      <c r="C89" s="84" t="s">
        <v>869</v>
      </c>
      <c r="D89" s="84"/>
      <c r="E89" s="101">
        <v>280.05</v>
      </c>
      <c r="F89" s="101"/>
      <c r="G89" s="83">
        <v>41.08053449999999</v>
      </c>
      <c r="H89" s="102" t="s">
        <v>870</v>
      </c>
      <c r="I89" s="84" t="s">
        <v>580</v>
      </c>
      <c r="J89" s="84" t="s">
        <v>446</v>
      </c>
      <c r="K89" s="84" t="s">
        <v>877</v>
      </c>
      <c r="L89" s="73" t="s">
        <v>455</v>
      </c>
      <c r="M89" s="85" t="s">
        <v>533</v>
      </c>
      <c r="N89" s="84" t="s">
        <v>530</v>
      </c>
    </row>
    <row r="90" spans="1:14" ht="19.5" customHeight="1" hidden="1">
      <c r="A90" s="79">
        <v>1017</v>
      </c>
      <c r="B90" s="100">
        <v>40142</v>
      </c>
      <c r="C90" s="84" t="s">
        <v>869</v>
      </c>
      <c r="D90" s="84"/>
      <c r="E90" s="101">
        <v>500</v>
      </c>
      <c r="F90" s="101"/>
      <c r="G90" s="83">
        <v>73.325</v>
      </c>
      <c r="H90" s="102" t="s">
        <v>870</v>
      </c>
      <c r="I90" s="84" t="s">
        <v>580</v>
      </c>
      <c r="J90" s="84" t="s">
        <v>446</v>
      </c>
      <c r="K90" s="84" t="s">
        <v>877</v>
      </c>
      <c r="L90" s="73" t="s">
        <v>455</v>
      </c>
      <c r="M90" s="85" t="s">
        <v>533</v>
      </c>
      <c r="N90" s="84" t="s">
        <v>539</v>
      </c>
    </row>
    <row r="91" spans="1:14" ht="19.5" customHeight="1" hidden="1">
      <c r="A91" s="79">
        <v>1022</v>
      </c>
      <c r="B91" s="100">
        <v>40142</v>
      </c>
      <c r="C91" s="84" t="s">
        <v>869</v>
      </c>
      <c r="D91" s="84"/>
      <c r="E91" s="101">
        <v>835</v>
      </c>
      <c r="F91" s="101"/>
      <c r="G91" s="83">
        <v>122.45275000000001</v>
      </c>
      <c r="H91" s="102" t="s">
        <v>870</v>
      </c>
      <c r="I91" s="84" t="s">
        <v>580</v>
      </c>
      <c r="J91" s="73" t="s">
        <v>446</v>
      </c>
      <c r="K91" s="84" t="s">
        <v>877</v>
      </c>
      <c r="L91" s="73" t="s">
        <v>455</v>
      </c>
      <c r="M91" s="85" t="s">
        <v>535</v>
      </c>
      <c r="N91" s="84" t="s">
        <v>539</v>
      </c>
    </row>
    <row r="92" spans="1:14" ht="19.5" customHeight="1" hidden="1">
      <c r="A92" s="79">
        <v>1024</v>
      </c>
      <c r="B92" s="100">
        <v>40172</v>
      </c>
      <c r="C92" s="84" t="s">
        <v>869</v>
      </c>
      <c r="D92" s="84"/>
      <c r="E92" s="101">
        <v>500</v>
      </c>
      <c r="F92" s="101"/>
      <c r="G92" s="83">
        <v>73.335</v>
      </c>
      <c r="H92" s="102" t="s">
        <v>870</v>
      </c>
      <c r="I92" s="84" t="s">
        <v>580</v>
      </c>
      <c r="J92" s="84" t="s">
        <v>446</v>
      </c>
      <c r="K92" s="84" t="s">
        <v>877</v>
      </c>
      <c r="L92" s="73" t="s">
        <v>455</v>
      </c>
      <c r="M92" s="85" t="s">
        <v>533</v>
      </c>
      <c r="N92" s="84" t="s">
        <v>539</v>
      </c>
    </row>
    <row r="93" spans="1:14" ht="19.5" customHeight="1" hidden="1">
      <c r="A93" s="79">
        <v>1025</v>
      </c>
      <c r="B93" s="100">
        <v>40172</v>
      </c>
      <c r="C93" s="84" t="s">
        <v>869</v>
      </c>
      <c r="D93" s="84"/>
      <c r="E93" s="101">
        <v>500</v>
      </c>
      <c r="F93" s="101"/>
      <c r="G93" s="83">
        <v>73.335</v>
      </c>
      <c r="H93" s="102" t="s">
        <v>870</v>
      </c>
      <c r="I93" s="84" t="s">
        <v>580</v>
      </c>
      <c r="J93" s="84" t="s">
        <v>446</v>
      </c>
      <c r="K93" s="84" t="s">
        <v>877</v>
      </c>
      <c r="L93" s="73" t="s">
        <v>455</v>
      </c>
      <c r="M93" s="85" t="s">
        <v>535</v>
      </c>
      <c r="N93" s="84" t="s">
        <v>539</v>
      </c>
    </row>
    <row r="94" spans="1:14" ht="19.5" customHeight="1" hidden="1">
      <c r="A94" s="79">
        <v>1029</v>
      </c>
      <c r="B94" s="100">
        <v>40172</v>
      </c>
      <c r="C94" s="84" t="s">
        <v>869</v>
      </c>
      <c r="D94" s="84"/>
      <c r="E94" s="101">
        <v>300</v>
      </c>
      <c r="F94" s="101"/>
      <c r="G94" s="83">
        <v>44.001</v>
      </c>
      <c r="H94" s="102" t="s">
        <v>870</v>
      </c>
      <c r="I94" s="84" t="s">
        <v>580</v>
      </c>
      <c r="J94" s="84" t="s">
        <v>446</v>
      </c>
      <c r="K94" s="84" t="s">
        <v>877</v>
      </c>
      <c r="L94" s="73" t="s">
        <v>455</v>
      </c>
      <c r="M94" s="85" t="s">
        <v>533</v>
      </c>
      <c r="N94" s="84" t="s">
        <v>539</v>
      </c>
    </row>
    <row r="95" spans="1:14" ht="19.5" customHeight="1" hidden="1">
      <c r="A95" s="79">
        <v>701</v>
      </c>
      <c r="B95" s="100">
        <v>39897</v>
      </c>
      <c r="C95" s="84" t="s">
        <v>869</v>
      </c>
      <c r="D95" s="84"/>
      <c r="E95" s="101">
        <v>2800.5</v>
      </c>
      <c r="F95" s="101"/>
      <c r="G95" s="83">
        <v>410.27324999999996</v>
      </c>
      <c r="H95" s="102" t="s">
        <v>870</v>
      </c>
      <c r="I95" s="84" t="s">
        <v>580</v>
      </c>
      <c r="J95" s="84" t="s">
        <v>566</v>
      </c>
      <c r="K95" s="84" t="s">
        <v>877</v>
      </c>
      <c r="L95" s="73" t="s">
        <v>455</v>
      </c>
      <c r="M95" s="85"/>
      <c r="N95" s="84" t="s">
        <v>539</v>
      </c>
    </row>
    <row r="96" spans="1:14" ht="19.5" customHeight="1" hidden="1">
      <c r="A96" s="79">
        <v>710</v>
      </c>
      <c r="B96" s="100">
        <v>39928</v>
      </c>
      <c r="C96" s="84" t="s">
        <v>869</v>
      </c>
      <c r="D96" s="84"/>
      <c r="E96" s="101">
        <v>4667.5</v>
      </c>
      <c r="F96" s="101"/>
      <c r="G96" s="83">
        <v>684.1706363636364</v>
      </c>
      <c r="H96" s="102" t="s">
        <v>870</v>
      </c>
      <c r="I96" s="84" t="s">
        <v>580</v>
      </c>
      <c r="J96" s="84" t="s">
        <v>566</v>
      </c>
      <c r="K96" s="84" t="s">
        <v>877</v>
      </c>
      <c r="L96" s="73" t="s">
        <v>455</v>
      </c>
      <c r="M96" s="85"/>
      <c r="N96" s="84" t="s">
        <v>539</v>
      </c>
    </row>
    <row r="97" spans="1:14" ht="19.5" customHeight="1" hidden="1">
      <c r="A97" s="79">
        <v>717</v>
      </c>
      <c r="B97" s="100">
        <v>39958</v>
      </c>
      <c r="C97" s="84" t="s">
        <v>869</v>
      </c>
      <c r="D97" s="84"/>
      <c r="E97" s="101">
        <v>5601</v>
      </c>
      <c r="F97" s="101"/>
      <c r="G97" s="83">
        <v>822.0089833333334</v>
      </c>
      <c r="H97" s="102" t="s">
        <v>870</v>
      </c>
      <c r="I97" s="84" t="s">
        <v>580</v>
      </c>
      <c r="J97" s="84" t="s">
        <v>566</v>
      </c>
      <c r="K97" s="84" t="s">
        <v>877</v>
      </c>
      <c r="L97" s="73" t="s">
        <v>455</v>
      </c>
      <c r="M97" s="85"/>
      <c r="N97" s="84" t="s">
        <v>900</v>
      </c>
    </row>
    <row r="98" spans="1:14" ht="19.5" customHeight="1" hidden="1">
      <c r="A98" s="79">
        <v>733</v>
      </c>
      <c r="B98" s="100">
        <v>39989</v>
      </c>
      <c r="C98" s="84" t="s">
        <v>869</v>
      </c>
      <c r="D98" s="84"/>
      <c r="E98" s="101">
        <v>933.5</v>
      </c>
      <c r="F98" s="101"/>
      <c r="G98" s="83">
        <v>136.80442500000004</v>
      </c>
      <c r="H98" s="102" t="s">
        <v>870</v>
      </c>
      <c r="I98" s="84" t="s">
        <v>580</v>
      </c>
      <c r="J98" s="84" t="s">
        <v>878</v>
      </c>
      <c r="K98" s="84" t="s">
        <v>877</v>
      </c>
      <c r="L98" s="73" t="s">
        <v>455</v>
      </c>
      <c r="M98" s="85"/>
      <c r="N98" s="84" t="s">
        <v>539</v>
      </c>
    </row>
    <row r="99" spans="1:14" ht="19.5" customHeight="1" hidden="1">
      <c r="A99" s="79">
        <v>870</v>
      </c>
      <c r="B99" s="100">
        <v>40115</v>
      </c>
      <c r="C99" s="84" t="s">
        <v>869</v>
      </c>
      <c r="D99" s="84"/>
      <c r="E99" s="101">
        <v>1867</v>
      </c>
      <c r="F99" s="101"/>
      <c r="G99" s="83">
        <v>273.87022999999994</v>
      </c>
      <c r="H99" s="102" t="s">
        <v>870</v>
      </c>
      <c r="I99" s="84" t="s">
        <v>580</v>
      </c>
      <c r="J99" s="84" t="s">
        <v>878</v>
      </c>
      <c r="K99" s="84" t="s">
        <v>877</v>
      </c>
      <c r="L99" s="73" t="s">
        <v>455</v>
      </c>
      <c r="M99" s="85" t="s">
        <v>533</v>
      </c>
      <c r="N99" s="84" t="s">
        <v>539</v>
      </c>
    </row>
    <row r="100" spans="1:14" ht="19.5" customHeight="1" hidden="1">
      <c r="A100" s="79">
        <v>874</v>
      </c>
      <c r="B100" s="100">
        <v>40115</v>
      </c>
      <c r="C100" s="84" t="s">
        <v>869</v>
      </c>
      <c r="D100" s="84"/>
      <c r="E100" s="101">
        <v>3734</v>
      </c>
      <c r="F100" s="101"/>
      <c r="G100" s="83">
        <v>547.7404599999999</v>
      </c>
      <c r="H100" s="102" t="s">
        <v>870</v>
      </c>
      <c r="I100" s="84" t="s">
        <v>580</v>
      </c>
      <c r="J100" s="84" t="s">
        <v>878</v>
      </c>
      <c r="K100" s="84" t="s">
        <v>877</v>
      </c>
      <c r="L100" s="73" t="s">
        <v>455</v>
      </c>
      <c r="M100" s="85" t="s">
        <v>533</v>
      </c>
      <c r="N100" s="84" t="s">
        <v>530</v>
      </c>
    </row>
    <row r="101" spans="1:14" ht="19.5" customHeight="1" hidden="1">
      <c r="A101" s="79">
        <v>1018</v>
      </c>
      <c r="B101" s="100">
        <v>40142</v>
      </c>
      <c r="C101" s="84" t="s">
        <v>869</v>
      </c>
      <c r="D101" s="84"/>
      <c r="E101" s="101">
        <v>2000</v>
      </c>
      <c r="F101" s="101"/>
      <c r="G101" s="83">
        <v>293.3</v>
      </c>
      <c r="H101" s="102" t="s">
        <v>870</v>
      </c>
      <c r="I101" s="84" t="s">
        <v>580</v>
      </c>
      <c r="J101" s="84" t="s">
        <v>878</v>
      </c>
      <c r="K101" s="84" t="s">
        <v>877</v>
      </c>
      <c r="L101" s="73" t="s">
        <v>455</v>
      </c>
      <c r="M101" s="85" t="s">
        <v>533</v>
      </c>
      <c r="N101" s="84" t="s">
        <v>817</v>
      </c>
    </row>
    <row r="102" spans="1:14" ht="19.5" customHeight="1" hidden="1">
      <c r="A102" s="79">
        <v>1020</v>
      </c>
      <c r="B102" s="100">
        <v>40142</v>
      </c>
      <c r="C102" s="84" t="s">
        <v>869</v>
      </c>
      <c r="D102" s="84"/>
      <c r="E102" s="101">
        <v>500</v>
      </c>
      <c r="F102" s="101"/>
      <c r="G102" s="83">
        <v>73.325</v>
      </c>
      <c r="H102" s="102" t="s">
        <v>870</v>
      </c>
      <c r="I102" s="84" t="s">
        <v>580</v>
      </c>
      <c r="J102" s="84" t="s">
        <v>552</v>
      </c>
      <c r="K102" s="84" t="s">
        <v>877</v>
      </c>
      <c r="L102" s="73" t="s">
        <v>455</v>
      </c>
      <c r="M102" s="85" t="s">
        <v>533</v>
      </c>
      <c r="N102" s="84" t="s">
        <v>539</v>
      </c>
    </row>
    <row r="103" spans="1:14" ht="19.5" customHeight="1" hidden="1">
      <c r="A103" s="79">
        <v>679</v>
      </c>
      <c r="B103" s="100">
        <v>39844</v>
      </c>
      <c r="C103" s="84" t="s">
        <v>869</v>
      </c>
      <c r="D103" s="84"/>
      <c r="E103" s="101">
        <v>466.75</v>
      </c>
      <c r="F103" s="101"/>
      <c r="G103" s="83">
        <v>68.40065666666668</v>
      </c>
      <c r="H103" s="102" t="s">
        <v>870</v>
      </c>
      <c r="I103" s="84" t="s">
        <v>580</v>
      </c>
      <c r="J103" s="112" t="s">
        <v>848</v>
      </c>
      <c r="K103" s="84" t="s">
        <v>877</v>
      </c>
      <c r="L103" s="73" t="s">
        <v>455</v>
      </c>
      <c r="M103" s="85" t="s">
        <v>535</v>
      </c>
      <c r="N103" s="84" t="s">
        <v>539</v>
      </c>
    </row>
    <row r="104" spans="1:14" ht="19.5" customHeight="1" hidden="1">
      <c r="A104" s="79">
        <v>686</v>
      </c>
      <c r="B104" s="100">
        <v>39844</v>
      </c>
      <c r="C104" s="84" t="s">
        <v>869</v>
      </c>
      <c r="D104" s="84"/>
      <c r="E104" s="101">
        <v>1867</v>
      </c>
      <c r="F104" s="101"/>
      <c r="G104" s="83">
        <v>273.6026266666667</v>
      </c>
      <c r="H104" s="102" t="s">
        <v>870</v>
      </c>
      <c r="I104" s="84" t="s">
        <v>580</v>
      </c>
      <c r="J104" s="84" t="s">
        <v>848</v>
      </c>
      <c r="K104" s="84" t="s">
        <v>877</v>
      </c>
      <c r="L104" s="73" t="s">
        <v>455</v>
      </c>
      <c r="M104" s="85" t="s">
        <v>535</v>
      </c>
      <c r="N104" s="84" t="s">
        <v>539</v>
      </c>
    </row>
    <row r="105" spans="1:14" ht="19.5" customHeight="1" hidden="1">
      <c r="A105" s="79">
        <v>691</v>
      </c>
      <c r="B105" s="100">
        <v>39844</v>
      </c>
      <c r="C105" s="84" t="s">
        <v>869</v>
      </c>
      <c r="D105" s="84"/>
      <c r="E105" s="101">
        <v>186.7</v>
      </c>
      <c r="F105" s="101"/>
      <c r="G105" s="83">
        <v>27.360262666666667</v>
      </c>
      <c r="H105" s="102" t="s">
        <v>870</v>
      </c>
      <c r="I105" s="84" t="s">
        <v>580</v>
      </c>
      <c r="J105" s="84" t="s">
        <v>848</v>
      </c>
      <c r="K105" s="84" t="s">
        <v>877</v>
      </c>
      <c r="L105" s="73" t="s">
        <v>455</v>
      </c>
      <c r="M105" s="85" t="s">
        <v>837</v>
      </c>
      <c r="N105" s="84" t="s">
        <v>539</v>
      </c>
    </row>
    <row r="106" spans="1:14" ht="19.5" customHeight="1" hidden="1">
      <c r="A106" s="79">
        <v>698</v>
      </c>
      <c r="B106" s="100">
        <v>39872</v>
      </c>
      <c r="C106" s="84" t="s">
        <v>869</v>
      </c>
      <c r="D106" s="84"/>
      <c r="E106" s="101">
        <v>280.05</v>
      </c>
      <c r="F106" s="101"/>
      <c r="G106" s="83">
        <v>41.027325000000005</v>
      </c>
      <c r="H106" s="102" t="s">
        <v>870</v>
      </c>
      <c r="I106" s="84" t="s">
        <v>580</v>
      </c>
      <c r="J106" s="73" t="s">
        <v>848</v>
      </c>
      <c r="K106" s="84" t="s">
        <v>877</v>
      </c>
      <c r="L106" s="73" t="s">
        <v>455</v>
      </c>
      <c r="M106" s="85" t="s">
        <v>533</v>
      </c>
      <c r="N106" s="84" t="s">
        <v>539</v>
      </c>
    </row>
    <row r="107" spans="1:14" ht="19.5" customHeight="1" hidden="1">
      <c r="A107" s="79">
        <v>699</v>
      </c>
      <c r="B107" s="100">
        <v>39872</v>
      </c>
      <c r="C107" s="84" t="s">
        <v>869</v>
      </c>
      <c r="D107" s="84"/>
      <c r="E107" s="101">
        <v>186.7</v>
      </c>
      <c r="F107" s="101"/>
      <c r="G107" s="83">
        <v>27.35155</v>
      </c>
      <c r="H107" s="102" t="s">
        <v>870</v>
      </c>
      <c r="I107" s="84" t="s">
        <v>580</v>
      </c>
      <c r="J107" s="73" t="s">
        <v>848</v>
      </c>
      <c r="K107" s="84" t="s">
        <v>877</v>
      </c>
      <c r="L107" s="73" t="s">
        <v>455</v>
      </c>
      <c r="M107" s="85" t="s">
        <v>533</v>
      </c>
      <c r="N107" s="84" t="s">
        <v>539</v>
      </c>
    </row>
    <row r="108" spans="1:14" ht="19.5" customHeight="1" hidden="1">
      <c r="A108" s="79">
        <v>707</v>
      </c>
      <c r="B108" s="100">
        <v>39897</v>
      </c>
      <c r="C108" s="84" t="s">
        <v>869</v>
      </c>
      <c r="D108" s="84"/>
      <c r="E108" s="101">
        <v>280.05</v>
      </c>
      <c r="F108" s="101"/>
      <c r="G108" s="83">
        <v>41.027325</v>
      </c>
      <c r="H108" s="102" t="s">
        <v>870</v>
      </c>
      <c r="I108" s="84" t="s">
        <v>580</v>
      </c>
      <c r="J108" s="73" t="s">
        <v>848</v>
      </c>
      <c r="K108" s="84" t="s">
        <v>877</v>
      </c>
      <c r="L108" s="73" t="s">
        <v>455</v>
      </c>
      <c r="M108" s="85"/>
      <c r="N108" s="84" t="s">
        <v>539</v>
      </c>
    </row>
    <row r="109" spans="1:14" ht="19.5" customHeight="1" hidden="1">
      <c r="A109" s="79">
        <v>708</v>
      </c>
      <c r="B109" s="100">
        <v>39897</v>
      </c>
      <c r="C109" s="84" t="s">
        <v>869</v>
      </c>
      <c r="D109" s="84"/>
      <c r="E109" s="101">
        <v>186.7</v>
      </c>
      <c r="F109" s="101"/>
      <c r="G109" s="83">
        <v>27.351549999999996</v>
      </c>
      <c r="H109" s="102" t="s">
        <v>870</v>
      </c>
      <c r="I109" s="84" t="s">
        <v>580</v>
      </c>
      <c r="J109" s="112" t="s">
        <v>848</v>
      </c>
      <c r="K109" s="84" t="s">
        <v>877</v>
      </c>
      <c r="L109" s="73" t="s">
        <v>455</v>
      </c>
      <c r="M109" s="85"/>
      <c r="N109" s="84" t="s">
        <v>539</v>
      </c>
    </row>
    <row r="110" spans="1:14" ht="19.5" customHeight="1" hidden="1">
      <c r="A110" s="79">
        <v>716</v>
      </c>
      <c r="B110" s="100">
        <v>39928</v>
      </c>
      <c r="C110" s="84" t="s">
        <v>869</v>
      </c>
      <c r="D110" s="84"/>
      <c r="E110" s="101">
        <v>186.7</v>
      </c>
      <c r="F110" s="101"/>
      <c r="G110" s="83">
        <v>27.36682545454545</v>
      </c>
      <c r="H110" s="102" t="s">
        <v>870</v>
      </c>
      <c r="I110" s="84" t="s">
        <v>580</v>
      </c>
      <c r="J110" s="84" t="s">
        <v>848</v>
      </c>
      <c r="K110" s="84" t="s">
        <v>877</v>
      </c>
      <c r="L110" s="73" t="s">
        <v>455</v>
      </c>
      <c r="M110" s="85"/>
      <c r="N110" s="84" t="s">
        <v>539</v>
      </c>
    </row>
    <row r="111" spans="1:14" ht="19.5" customHeight="1" hidden="1">
      <c r="A111" s="79">
        <v>732</v>
      </c>
      <c r="B111" s="100">
        <v>39989</v>
      </c>
      <c r="C111" s="84" t="s">
        <v>869</v>
      </c>
      <c r="D111" s="84"/>
      <c r="E111" s="101">
        <v>186.7</v>
      </c>
      <c r="F111" s="101"/>
      <c r="G111" s="83">
        <v>27.360885000000003</v>
      </c>
      <c r="H111" s="102" t="s">
        <v>870</v>
      </c>
      <c r="I111" s="84" t="s">
        <v>580</v>
      </c>
      <c r="J111" s="84" t="s">
        <v>848</v>
      </c>
      <c r="K111" s="84" t="s">
        <v>877</v>
      </c>
      <c r="L111" s="73" t="s">
        <v>455</v>
      </c>
      <c r="M111" s="85"/>
      <c r="N111" s="84" t="s">
        <v>817</v>
      </c>
    </row>
    <row r="112" spans="1:14" ht="19.5" customHeight="1" hidden="1">
      <c r="A112" s="79">
        <v>740</v>
      </c>
      <c r="B112" s="100">
        <v>40019</v>
      </c>
      <c r="C112" s="84" t="s">
        <v>869</v>
      </c>
      <c r="D112" s="84"/>
      <c r="E112" s="101">
        <v>186.7</v>
      </c>
      <c r="F112" s="101"/>
      <c r="G112" s="83">
        <v>27.36866416666667</v>
      </c>
      <c r="H112" s="102" t="s">
        <v>870</v>
      </c>
      <c r="I112" s="84" t="s">
        <v>580</v>
      </c>
      <c r="J112" s="73" t="s">
        <v>848</v>
      </c>
      <c r="K112" s="84" t="s">
        <v>877</v>
      </c>
      <c r="L112" s="73" t="s">
        <v>455</v>
      </c>
      <c r="M112" s="85"/>
      <c r="N112" s="84" t="s">
        <v>539</v>
      </c>
    </row>
    <row r="113" spans="1:14" ht="19.5" customHeight="1" hidden="1">
      <c r="A113" s="79">
        <v>749</v>
      </c>
      <c r="B113" s="100">
        <v>40050</v>
      </c>
      <c r="C113" s="84" t="s">
        <v>869</v>
      </c>
      <c r="D113" s="84"/>
      <c r="E113" s="101">
        <v>186.7</v>
      </c>
      <c r="F113" s="101"/>
      <c r="G113" s="83">
        <v>27.370219999999996</v>
      </c>
      <c r="H113" s="102" t="s">
        <v>870</v>
      </c>
      <c r="I113" s="84" t="s">
        <v>580</v>
      </c>
      <c r="J113" s="112" t="s">
        <v>848</v>
      </c>
      <c r="K113" s="84" t="s">
        <v>877</v>
      </c>
      <c r="L113" s="73" t="s">
        <v>455</v>
      </c>
      <c r="M113" s="85"/>
      <c r="N113" s="84" t="s">
        <v>817</v>
      </c>
    </row>
    <row r="114" spans="1:14" ht="19.5" customHeight="1" hidden="1">
      <c r="A114" s="79">
        <v>759</v>
      </c>
      <c r="B114" s="100">
        <v>40081</v>
      </c>
      <c r="C114" s="84" t="s">
        <v>869</v>
      </c>
      <c r="D114" s="84"/>
      <c r="E114" s="101">
        <v>186.7</v>
      </c>
      <c r="F114" s="101"/>
      <c r="G114" s="83">
        <v>27.387023000000003</v>
      </c>
      <c r="H114" s="102" t="s">
        <v>870</v>
      </c>
      <c r="I114" s="84" t="s">
        <v>580</v>
      </c>
      <c r="J114" s="112" t="s">
        <v>848</v>
      </c>
      <c r="K114" s="84" t="s">
        <v>877</v>
      </c>
      <c r="L114" s="73" t="s">
        <v>455</v>
      </c>
      <c r="M114" s="85"/>
      <c r="N114" s="84" t="s">
        <v>530</v>
      </c>
    </row>
    <row r="115" spans="1:14" ht="19.5" customHeight="1" hidden="1">
      <c r="A115" s="79">
        <v>872</v>
      </c>
      <c r="B115" s="100">
        <v>40115</v>
      </c>
      <c r="C115" s="84" t="s">
        <v>869</v>
      </c>
      <c r="D115" s="84"/>
      <c r="E115" s="101">
        <v>466.75</v>
      </c>
      <c r="F115" s="101"/>
      <c r="G115" s="83">
        <v>68.46755749999998</v>
      </c>
      <c r="H115" s="102" t="s">
        <v>870</v>
      </c>
      <c r="I115" s="84" t="s">
        <v>580</v>
      </c>
      <c r="J115" s="84" t="s">
        <v>848</v>
      </c>
      <c r="K115" s="84" t="s">
        <v>877</v>
      </c>
      <c r="L115" s="73" t="s">
        <v>455</v>
      </c>
      <c r="M115" s="85" t="s">
        <v>533</v>
      </c>
      <c r="N115" s="84" t="s">
        <v>539</v>
      </c>
    </row>
    <row r="116" spans="1:14" ht="19.5" customHeight="1" hidden="1">
      <c r="A116" s="79">
        <v>877</v>
      </c>
      <c r="B116" s="100">
        <v>40115</v>
      </c>
      <c r="C116" s="84" t="s">
        <v>869</v>
      </c>
      <c r="D116" s="84"/>
      <c r="E116" s="101">
        <v>186.7</v>
      </c>
      <c r="F116" s="101"/>
      <c r="G116" s="83">
        <v>27.387022999999992</v>
      </c>
      <c r="H116" s="102" t="s">
        <v>870</v>
      </c>
      <c r="I116" s="84" t="s">
        <v>580</v>
      </c>
      <c r="J116" s="84" t="s">
        <v>848</v>
      </c>
      <c r="K116" s="84" t="s">
        <v>877</v>
      </c>
      <c r="L116" s="73" t="s">
        <v>455</v>
      </c>
      <c r="M116" s="85" t="s">
        <v>533</v>
      </c>
      <c r="N116" s="84" t="s">
        <v>530</v>
      </c>
    </row>
    <row r="117" spans="1:14" ht="19.5" customHeight="1" hidden="1">
      <c r="A117" s="79">
        <v>1026</v>
      </c>
      <c r="B117" s="100">
        <v>40172</v>
      </c>
      <c r="C117" s="84" t="s">
        <v>869</v>
      </c>
      <c r="D117" s="84"/>
      <c r="E117" s="101">
        <v>500</v>
      </c>
      <c r="F117" s="101"/>
      <c r="G117" s="83">
        <v>73.335</v>
      </c>
      <c r="H117" s="102" t="s">
        <v>870</v>
      </c>
      <c r="I117" s="84" t="s">
        <v>580</v>
      </c>
      <c r="J117" s="73" t="s">
        <v>848</v>
      </c>
      <c r="K117" s="84" t="s">
        <v>877</v>
      </c>
      <c r="L117" s="73" t="s">
        <v>455</v>
      </c>
      <c r="M117" s="85" t="s">
        <v>533</v>
      </c>
      <c r="N117" s="84" t="s">
        <v>539</v>
      </c>
    </row>
    <row r="118" spans="1:14" ht="19.5" customHeight="1" hidden="1">
      <c r="A118" s="79">
        <v>1030</v>
      </c>
      <c r="B118" s="100">
        <v>40172</v>
      </c>
      <c r="C118" s="84" t="s">
        <v>869</v>
      </c>
      <c r="D118" s="84"/>
      <c r="E118" s="101">
        <v>200</v>
      </c>
      <c r="F118" s="101"/>
      <c r="G118" s="83">
        <v>29.334</v>
      </c>
      <c r="H118" s="102" t="s">
        <v>870</v>
      </c>
      <c r="I118" s="84" t="s">
        <v>580</v>
      </c>
      <c r="J118" s="112" t="s">
        <v>848</v>
      </c>
      <c r="K118" s="84" t="s">
        <v>877</v>
      </c>
      <c r="L118" s="73" t="s">
        <v>455</v>
      </c>
      <c r="M118" s="85" t="s">
        <v>533</v>
      </c>
      <c r="N118" s="84" t="s">
        <v>539</v>
      </c>
    </row>
    <row r="119" spans="1:14" ht="19.5" customHeight="1" hidden="1">
      <c r="A119" s="79">
        <v>1031</v>
      </c>
      <c r="B119" s="100">
        <v>40172</v>
      </c>
      <c r="C119" s="84" t="s">
        <v>869</v>
      </c>
      <c r="D119" s="84"/>
      <c r="E119" s="101">
        <v>200</v>
      </c>
      <c r="F119" s="101"/>
      <c r="G119" s="83">
        <v>29.334</v>
      </c>
      <c r="H119" s="102" t="s">
        <v>870</v>
      </c>
      <c r="I119" s="84" t="s">
        <v>580</v>
      </c>
      <c r="J119" s="112" t="s">
        <v>848</v>
      </c>
      <c r="K119" s="84" t="s">
        <v>877</v>
      </c>
      <c r="L119" s="73" t="s">
        <v>455</v>
      </c>
      <c r="M119" s="85" t="s">
        <v>535</v>
      </c>
      <c r="N119" s="84" t="s">
        <v>539</v>
      </c>
    </row>
    <row r="120" spans="1:14" ht="19.5" customHeight="1" hidden="1">
      <c r="A120" s="79">
        <v>688</v>
      </c>
      <c r="B120" s="100">
        <v>39844</v>
      </c>
      <c r="C120" s="84" t="s">
        <v>869</v>
      </c>
      <c r="D120" s="84"/>
      <c r="E120" s="101">
        <v>1867</v>
      </c>
      <c r="F120" s="101"/>
      <c r="G120" s="83">
        <v>273.6026266666667</v>
      </c>
      <c r="H120" s="102" t="s">
        <v>870</v>
      </c>
      <c r="I120" s="84" t="s">
        <v>580</v>
      </c>
      <c r="J120" s="84" t="s">
        <v>538</v>
      </c>
      <c r="K120" s="84" t="s">
        <v>877</v>
      </c>
      <c r="L120" s="73" t="s">
        <v>455</v>
      </c>
      <c r="M120" s="85" t="s">
        <v>535</v>
      </c>
      <c r="N120" s="84" t="s">
        <v>539</v>
      </c>
    </row>
    <row r="121" spans="1:14" ht="19.5" customHeight="1" hidden="1">
      <c r="A121" s="79">
        <v>690</v>
      </c>
      <c r="B121" s="100">
        <v>39844</v>
      </c>
      <c r="C121" s="84" t="s">
        <v>869</v>
      </c>
      <c r="D121" s="84"/>
      <c r="E121" s="101">
        <v>280.05</v>
      </c>
      <c r="F121" s="101"/>
      <c r="G121" s="83">
        <v>41.040394000000006</v>
      </c>
      <c r="H121" s="102" t="s">
        <v>870</v>
      </c>
      <c r="I121" s="84" t="s">
        <v>580</v>
      </c>
      <c r="J121" s="84" t="s">
        <v>896</v>
      </c>
      <c r="K121" s="84" t="s">
        <v>877</v>
      </c>
      <c r="L121" s="73" t="s">
        <v>455</v>
      </c>
      <c r="M121" s="85" t="s">
        <v>533</v>
      </c>
      <c r="N121" s="84" t="s">
        <v>539</v>
      </c>
    </row>
    <row r="122" spans="1:14" ht="19.5" customHeight="1" hidden="1">
      <c r="A122" s="79">
        <v>692</v>
      </c>
      <c r="B122" s="100">
        <v>39872</v>
      </c>
      <c r="C122" s="84" t="s">
        <v>869</v>
      </c>
      <c r="D122" s="84"/>
      <c r="E122" s="101">
        <v>466.75</v>
      </c>
      <c r="F122" s="101"/>
      <c r="G122" s="83">
        <v>68.37887500000001</v>
      </c>
      <c r="H122" s="102" t="s">
        <v>870</v>
      </c>
      <c r="I122" s="84" t="s">
        <v>580</v>
      </c>
      <c r="J122" s="73" t="s">
        <v>538</v>
      </c>
      <c r="K122" s="84" t="s">
        <v>877</v>
      </c>
      <c r="L122" s="73" t="s">
        <v>455</v>
      </c>
      <c r="M122" s="85" t="s">
        <v>533</v>
      </c>
      <c r="N122" s="84" t="s">
        <v>539</v>
      </c>
    </row>
    <row r="123" spans="1:14" ht="19.5" customHeight="1" hidden="1">
      <c r="A123" s="79">
        <v>693</v>
      </c>
      <c r="B123" s="100">
        <v>39872</v>
      </c>
      <c r="C123" s="84" t="s">
        <v>869</v>
      </c>
      <c r="D123" s="84"/>
      <c r="E123" s="101">
        <v>1867</v>
      </c>
      <c r="F123" s="101"/>
      <c r="G123" s="83">
        <v>273.51550000000003</v>
      </c>
      <c r="H123" s="102" t="s">
        <v>870</v>
      </c>
      <c r="I123" s="84" t="s">
        <v>580</v>
      </c>
      <c r="J123" s="73" t="s">
        <v>538</v>
      </c>
      <c r="K123" s="84" t="s">
        <v>877</v>
      </c>
      <c r="L123" s="73" t="s">
        <v>455</v>
      </c>
      <c r="M123" s="85" t="s">
        <v>533</v>
      </c>
      <c r="N123" s="84" t="s">
        <v>539</v>
      </c>
    </row>
    <row r="124" spans="1:14" ht="19.5" customHeight="1" hidden="1">
      <c r="A124" s="79">
        <v>700</v>
      </c>
      <c r="B124" s="100">
        <v>39897</v>
      </c>
      <c r="C124" s="84" t="s">
        <v>869</v>
      </c>
      <c r="D124" s="84"/>
      <c r="E124" s="101">
        <v>280.05</v>
      </c>
      <c r="F124" s="101"/>
      <c r="G124" s="83">
        <v>41.027325</v>
      </c>
      <c r="H124" s="102" t="s">
        <v>870</v>
      </c>
      <c r="I124" s="84" t="s">
        <v>580</v>
      </c>
      <c r="J124" s="121" t="s">
        <v>896</v>
      </c>
      <c r="K124" s="84" t="s">
        <v>877</v>
      </c>
      <c r="L124" s="73" t="s">
        <v>455</v>
      </c>
      <c r="M124" s="85"/>
      <c r="N124" s="84" t="s">
        <v>539</v>
      </c>
    </row>
    <row r="125" spans="1:14" ht="19.5" customHeight="1" hidden="1">
      <c r="A125" s="79">
        <v>715</v>
      </c>
      <c r="B125" s="100">
        <v>39928</v>
      </c>
      <c r="C125" s="84" t="s">
        <v>869</v>
      </c>
      <c r="D125" s="84"/>
      <c r="E125" s="101">
        <v>280.05</v>
      </c>
      <c r="F125" s="101"/>
      <c r="G125" s="83">
        <v>41.05023818181817</v>
      </c>
      <c r="H125" s="102" t="s">
        <v>870</v>
      </c>
      <c r="I125" s="84" t="s">
        <v>580</v>
      </c>
      <c r="J125" s="84" t="s">
        <v>538</v>
      </c>
      <c r="K125" s="84" t="s">
        <v>877</v>
      </c>
      <c r="L125" s="73" t="s">
        <v>455</v>
      </c>
      <c r="M125" s="85"/>
      <c r="N125" s="84" t="s">
        <v>539</v>
      </c>
    </row>
    <row r="126" spans="1:14" ht="19.5" customHeight="1" hidden="1">
      <c r="A126" s="79">
        <v>722</v>
      </c>
      <c r="B126" s="100">
        <v>39958</v>
      </c>
      <c r="C126" s="84" t="s">
        <v>869</v>
      </c>
      <c r="D126" s="84"/>
      <c r="E126" s="101">
        <v>280.05</v>
      </c>
      <c r="F126" s="101"/>
      <c r="G126" s="83">
        <v>41.10044916666668</v>
      </c>
      <c r="H126" s="102" t="s">
        <v>870</v>
      </c>
      <c r="I126" s="84" t="s">
        <v>580</v>
      </c>
      <c r="J126" s="84" t="s">
        <v>538</v>
      </c>
      <c r="K126" s="84" t="s">
        <v>877</v>
      </c>
      <c r="L126" s="73" t="s">
        <v>455</v>
      </c>
      <c r="M126" s="85"/>
      <c r="N126" s="84" t="s">
        <v>539</v>
      </c>
    </row>
    <row r="127" spans="1:14" ht="19.5" customHeight="1" hidden="1">
      <c r="A127" s="79">
        <v>723</v>
      </c>
      <c r="B127" s="100">
        <v>39958</v>
      </c>
      <c r="C127" s="84" t="s">
        <v>869</v>
      </c>
      <c r="D127" s="84"/>
      <c r="E127" s="101">
        <v>186.7</v>
      </c>
      <c r="F127" s="101"/>
      <c r="G127" s="83">
        <v>27.40029944444445</v>
      </c>
      <c r="H127" s="102" t="s">
        <v>870</v>
      </c>
      <c r="I127" s="84" t="s">
        <v>580</v>
      </c>
      <c r="J127" s="73" t="s">
        <v>538</v>
      </c>
      <c r="K127" s="84" t="s">
        <v>877</v>
      </c>
      <c r="L127" s="73" t="s">
        <v>455</v>
      </c>
      <c r="M127" s="85"/>
      <c r="N127" s="84" t="s">
        <v>539</v>
      </c>
    </row>
    <row r="128" spans="1:14" ht="19.5" customHeight="1" hidden="1">
      <c r="A128" s="79">
        <v>731</v>
      </c>
      <c r="B128" s="100">
        <v>39989</v>
      </c>
      <c r="C128" s="84" t="s">
        <v>869</v>
      </c>
      <c r="D128" s="84"/>
      <c r="E128" s="101">
        <v>280.05</v>
      </c>
      <c r="F128" s="101"/>
      <c r="G128" s="83">
        <v>41.04132750000001</v>
      </c>
      <c r="H128" s="102" t="s">
        <v>870</v>
      </c>
      <c r="I128" s="84" t="s">
        <v>580</v>
      </c>
      <c r="J128" s="73" t="s">
        <v>896</v>
      </c>
      <c r="K128" s="84" t="s">
        <v>877</v>
      </c>
      <c r="L128" s="73" t="s">
        <v>455</v>
      </c>
      <c r="M128" s="85"/>
      <c r="N128" s="84" t="s">
        <v>539</v>
      </c>
    </row>
    <row r="129" spans="1:14" ht="19.5" customHeight="1" hidden="1">
      <c r="A129" s="79">
        <v>739</v>
      </c>
      <c r="B129" s="100">
        <v>40019</v>
      </c>
      <c r="C129" s="84" t="s">
        <v>869</v>
      </c>
      <c r="D129" s="84"/>
      <c r="E129" s="101">
        <v>280.05</v>
      </c>
      <c r="F129" s="101"/>
      <c r="G129" s="83">
        <v>41.05299625000001</v>
      </c>
      <c r="H129" s="102" t="s">
        <v>870</v>
      </c>
      <c r="I129" s="84" t="s">
        <v>580</v>
      </c>
      <c r="J129" s="73" t="s">
        <v>538</v>
      </c>
      <c r="K129" s="84" t="s">
        <v>877</v>
      </c>
      <c r="L129" s="73" t="s">
        <v>455</v>
      </c>
      <c r="M129" s="85"/>
      <c r="N129" s="84" t="s">
        <v>817</v>
      </c>
    </row>
    <row r="130" spans="1:14" ht="19.5" customHeight="1" hidden="1">
      <c r="A130" s="79">
        <v>748</v>
      </c>
      <c r="B130" s="100">
        <v>40050</v>
      </c>
      <c r="C130" s="84" t="s">
        <v>869</v>
      </c>
      <c r="D130" s="84"/>
      <c r="E130" s="101">
        <v>280.05</v>
      </c>
      <c r="F130" s="101"/>
      <c r="G130" s="83">
        <v>41.05533</v>
      </c>
      <c r="H130" s="102" t="s">
        <v>870</v>
      </c>
      <c r="I130" s="84" t="s">
        <v>580</v>
      </c>
      <c r="J130" s="121" t="s">
        <v>538</v>
      </c>
      <c r="K130" s="84" t="s">
        <v>877</v>
      </c>
      <c r="L130" s="73" t="s">
        <v>455</v>
      </c>
      <c r="M130" s="85"/>
      <c r="N130" s="84" t="s">
        <v>539</v>
      </c>
    </row>
    <row r="131" spans="1:14" ht="19.5" customHeight="1" hidden="1">
      <c r="A131" s="79">
        <v>753</v>
      </c>
      <c r="B131" s="100">
        <v>40081</v>
      </c>
      <c r="C131" s="84" t="s">
        <v>869</v>
      </c>
      <c r="D131" s="84"/>
      <c r="E131" s="101">
        <v>466.75</v>
      </c>
      <c r="F131" s="101"/>
      <c r="G131" s="83">
        <v>68.46755750000001</v>
      </c>
      <c r="H131" s="102" t="s">
        <v>870</v>
      </c>
      <c r="I131" s="84" t="s">
        <v>580</v>
      </c>
      <c r="J131" s="121" t="s">
        <v>538</v>
      </c>
      <c r="K131" s="84" t="s">
        <v>877</v>
      </c>
      <c r="L131" s="73" t="s">
        <v>455</v>
      </c>
      <c r="M131" s="85"/>
      <c r="N131" s="84" t="s">
        <v>530</v>
      </c>
    </row>
    <row r="132" spans="1:14" ht="19.5" customHeight="1" hidden="1">
      <c r="A132" s="79">
        <v>754</v>
      </c>
      <c r="B132" s="100">
        <v>40081</v>
      </c>
      <c r="C132" s="84" t="s">
        <v>869</v>
      </c>
      <c r="D132" s="84"/>
      <c r="E132" s="101">
        <v>466.75</v>
      </c>
      <c r="F132" s="101"/>
      <c r="G132" s="83">
        <v>68.46755750000001</v>
      </c>
      <c r="H132" s="102" t="s">
        <v>870</v>
      </c>
      <c r="I132" s="84" t="s">
        <v>580</v>
      </c>
      <c r="J132" s="121" t="s">
        <v>538</v>
      </c>
      <c r="K132" s="84" t="s">
        <v>877</v>
      </c>
      <c r="L132" s="73" t="s">
        <v>455</v>
      </c>
      <c r="M132" s="85"/>
      <c r="N132" s="84" t="s">
        <v>539</v>
      </c>
    </row>
    <row r="133" spans="1:14" ht="19.5" customHeight="1" hidden="1">
      <c r="A133" s="79">
        <v>757</v>
      </c>
      <c r="B133" s="100">
        <v>40081</v>
      </c>
      <c r="C133" s="84" t="s">
        <v>869</v>
      </c>
      <c r="D133" s="84"/>
      <c r="E133" s="101">
        <v>280.05</v>
      </c>
      <c r="F133" s="101"/>
      <c r="G133" s="83">
        <v>41.080534500000006</v>
      </c>
      <c r="H133" s="102" t="s">
        <v>870</v>
      </c>
      <c r="I133" s="84" t="s">
        <v>580</v>
      </c>
      <c r="J133" s="121" t="s">
        <v>538</v>
      </c>
      <c r="K133" s="84" t="s">
        <v>877</v>
      </c>
      <c r="L133" s="73" t="s">
        <v>455</v>
      </c>
      <c r="M133" s="85"/>
      <c r="N133" s="84" t="s">
        <v>817</v>
      </c>
    </row>
    <row r="134" spans="1:14" ht="19.5" customHeight="1" hidden="1">
      <c r="A134" s="79">
        <v>764</v>
      </c>
      <c r="B134" s="100">
        <v>39844</v>
      </c>
      <c r="C134" s="84" t="s">
        <v>581</v>
      </c>
      <c r="D134" s="84"/>
      <c r="E134" s="101">
        <v>500</v>
      </c>
      <c r="F134" s="101"/>
      <c r="G134" s="83">
        <v>73.27333333333334</v>
      </c>
      <c r="H134" s="102" t="s">
        <v>845</v>
      </c>
      <c r="I134" s="84" t="s">
        <v>580</v>
      </c>
      <c r="J134" s="73" t="s">
        <v>847</v>
      </c>
      <c r="K134" s="84" t="s">
        <v>877</v>
      </c>
      <c r="L134" s="73" t="s">
        <v>455</v>
      </c>
      <c r="M134" s="85" t="s">
        <v>533</v>
      </c>
      <c r="N134" s="84" t="s">
        <v>539</v>
      </c>
    </row>
    <row r="135" spans="1:14" ht="19.5" customHeight="1" hidden="1">
      <c r="A135" s="79">
        <v>767</v>
      </c>
      <c r="B135" s="100">
        <v>39872</v>
      </c>
      <c r="C135" s="84" t="s">
        <v>581</v>
      </c>
      <c r="D135" s="84"/>
      <c r="E135" s="101">
        <v>3000</v>
      </c>
      <c r="F135" s="101"/>
      <c r="G135" s="83">
        <v>439.50000000000006</v>
      </c>
      <c r="H135" s="102" t="s">
        <v>845</v>
      </c>
      <c r="I135" s="84" t="s">
        <v>580</v>
      </c>
      <c r="J135" s="73" t="s">
        <v>1151</v>
      </c>
      <c r="K135" s="84" t="s">
        <v>877</v>
      </c>
      <c r="L135" s="73" t="s">
        <v>455</v>
      </c>
      <c r="M135" s="85" t="s">
        <v>1020</v>
      </c>
      <c r="N135" s="84" t="s">
        <v>539</v>
      </c>
    </row>
    <row r="136" spans="1:14" ht="19.5" customHeight="1" hidden="1">
      <c r="A136" s="79">
        <v>777</v>
      </c>
      <c r="B136" s="100">
        <v>39897</v>
      </c>
      <c r="C136" s="84" t="s">
        <v>581</v>
      </c>
      <c r="D136" s="84"/>
      <c r="E136" s="101">
        <v>2000</v>
      </c>
      <c r="F136" s="101"/>
      <c r="G136" s="83">
        <v>293</v>
      </c>
      <c r="H136" s="102" t="s">
        <v>845</v>
      </c>
      <c r="I136" s="84" t="s">
        <v>580</v>
      </c>
      <c r="J136" s="84" t="s">
        <v>847</v>
      </c>
      <c r="K136" s="84" t="s">
        <v>877</v>
      </c>
      <c r="L136" s="73" t="s">
        <v>455</v>
      </c>
      <c r="M136" s="85"/>
      <c r="N136" s="84" t="s">
        <v>539</v>
      </c>
    </row>
    <row r="137" spans="1:14" ht="19.5" customHeight="1" hidden="1">
      <c r="A137" s="79">
        <v>763</v>
      </c>
      <c r="B137" s="100">
        <v>39844</v>
      </c>
      <c r="C137" s="84" t="s">
        <v>581</v>
      </c>
      <c r="D137" s="84"/>
      <c r="E137" s="101">
        <v>2000</v>
      </c>
      <c r="F137" s="101"/>
      <c r="G137" s="83">
        <v>293.09333333333336</v>
      </c>
      <c r="H137" s="102" t="s">
        <v>845</v>
      </c>
      <c r="I137" s="84" t="s">
        <v>580</v>
      </c>
      <c r="J137" s="73" t="s">
        <v>446</v>
      </c>
      <c r="K137" s="84" t="s">
        <v>877</v>
      </c>
      <c r="L137" s="73" t="s">
        <v>455</v>
      </c>
      <c r="M137" s="85" t="s">
        <v>533</v>
      </c>
      <c r="N137" s="84" t="s">
        <v>817</v>
      </c>
    </row>
    <row r="138" spans="1:14" ht="19.5" customHeight="1" hidden="1">
      <c r="A138" s="79">
        <v>765</v>
      </c>
      <c r="B138" s="100">
        <v>39844</v>
      </c>
      <c r="C138" s="84" t="s">
        <v>581</v>
      </c>
      <c r="D138" s="84"/>
      <c r="E138" s="101">
        <v>300</v>
      </c>
      <c r="F138" s="101"/>
      <c r="G138" s="83">
        <v>43.964000000000006</v>
      </c>
      <c r="H138" s="102" t="s">
        <v>845</v>
      </c>
      <c r="I138" s="84" t="s">
        <v>580</v>
      </c>
      <c r="J138" s="73" t="s">
        <v>446</v>
      </c>
      <c r="K138" s="84" t="s">
        <v>877</v>
      </c>
      <c r="L138" s="73" t="s">
        <v>455</v>
      </c>
      <c r="M138" s="85" t="s">
        <v>533</v>
      </c>
      <c r="N138" s="84" t="s">
        <v>539</v>
      </c>
    </row>
    <row r="139" spans="1:14" ht="19.5" customHeight="1" hidden="1">
      <c r="A139" s="79">
        <v>766</v>
      </c>
      <c r="B139" s="100">
        <v>39844</v>
      </c>
      <c r="C139" s="84" t="s">
        <v>581</v>
      </c>
      <c r="D139" s="84"/>
      <c r="E139" s="101">
        <v>200</v>
      </c>
      <c r="F139" s="101"/>
      <c r="G139" s="83">
        <v>29.309333333333335</v>
      </c>
      <c r="H139" s="102" t="s">
        <v>845</v>
      </c>
      <c r="I139" s="84" t="s">
        <v>580</v>
      </c>
      <c r="J139" s="73" t="s">
        <v>446</v>
      </c>
      <c r="K139" s="84" t="s">
        <v>877</v>
      </c>
      <c r="L139" s="73" t="s">
        <v>455</v>
      </c>
      <c r="M139" s="85" t="s">
        <v>533</v>
      </c>
      <c r="N139" s="84" t="s">
        <v>539</v>
      </c>
    </row>
    <row r="140" spans="1:14" ht="19.5" customHeight="1" hidden="1">
      <c r="A140" s="79">
        <v>768</v>
      </c>
      <c r="B140" s="100">
        <v>39872</v>
      </c>
      <c r="C140" s="84" t="s">
        <v>581</v>
      </c>
      <c r="D140" s="84"/>
      <c r="E140" s="101">
        <v>3000</v>
      </c>
      <c r="F140" s="101"/>
      <c r="G140" s="83">
        <v>439.50000000000006</v>
      </c>
      <c r="H140" s="102" t="s">
        <v>845</v>
      </c>
      <c r="I140" s="84" t="s">
        <v>580</v>
      </c>
      <c r="J140" s="73" t="s">
        <v>446</v>
      </c>
      <c r="K140" s="84" t="s">
        <v>877</v>
      </c>
      <c r="L140" s="73" t="s">
        <v>455</v>
      </c>
      <c r="M140" s="85" t="s">
        <v>1020</v>
      </c>
      <c r="N140" s="84" t="s">
        <v>539</v>
      </c>
    </row>
    <row r="141" spans="1:14" ht="19.5" customHeight="1" hidden="1">
      <c r="A141" s="110">
        <v>769</v>
      </c>
      <c r="B141" s="100">
        <v>39872</v>
      </c>
      <c r="C141" s="84" t="s">
        <v>581</v>
      </c>
      <c r="D141" s="84"/>
      <c r="E141" s="101">
        <v>1000</v>
      </c>
      <c r="F141" s="101"/>
      <c r="G141" s="83">
        <v>146.5</v>
      </c>
      <c r="H141" s="102" t="s">
        <v>845</v>
      </c>
      <c r="I141" s="84" t="s">
        <v>580</v>
      </c>
      <c r="J141" s="73" t="s">
        <v>446</v>
      </c>
      <c r="K141" s="84" t="s">
        <v>877</v>
      </c>
      <c r="L141" s="73" t="s">
        <v>455</v>
      </c>
      <c r="M141" s="85" t="s">
        <v>1020</v>
      </c>
      <c r="N141" s="84" t="s">
        <v>539</v>
      </c>
    </row>
    <row r="142" spans="1:14" ht="19.5" customHeight="1" hidden="1">
      <c r="A142" s="110">
        <v>772</v>
      </c>
      <c r="B142" s="100">
        <v>39872</v>
      </c>
      <c r="C142" s="84" t="s">
        <v>581</v>
      </c>
      <c r="D142" s="84"/>
      <c r="E142" s="101">
        <v>300</v>
      </c>
      <c r="F142" s="101"/>
      <c r="G142" s="83">
        <v>43.949999999999996</v>
      </c>
      <c r="H142" s="102" t="s">
        <v>845</v>
      </c>
      <c r="I142" s="84" t="s">
        <v>580</v>
      </c>
      <c r="J142" s="73" t="s">
        <v>446</v>
      </c>
      <c r="K142" s="84" t="s">
        <v>877</v>
      </c>
      <c r="L142" s="73" t="s">
        <v>455</v>
      </c>
      <c r="M142" s="85" t="s">
        <v>1020</v>
      </c>
      <c r="N142" s="84" t="s">
        <v>539</v>
      </c>
    </row>
    <row r="143" spans="1:14" ht="19.5" customHeight="1" hidden="1">
      <c r="A143" s="79">
        <v>775</v>
      </c>
      <c r="B143" s="100">
        <v>39897</v>
      </c>
      <c r="C143" s="84" t="s">
        <v>581</v>
      </c>
      <c r="D143" s="84"/>
      <c r="E143" s="101">
        <v>3000</v>
      </c>
      <c r="F143" s="101"/>
      <c r="G143" s="83">
        <v>439.5</v>
      </c>
      <c r="H143" s="102" t="s">
        <v>845</v>
      </c>
      <c r="I143" s="84" t="s">
        <v>952</v>
      </c>
      <c r="J143" s="73" t="s">
        <v>1157</v>
      </c>
      <c r="K143" s="84" t="s">
        <v>877</v>
      </c>
      <c r="L143" s="73" t="s">
        <v>455</v>
      </c>
      <c r="M143" s="85"/>
      <c r="N143" s="84" t="s">
        <v>539</v>
      </c>
    </row>
    <row r="144" spans="1:14" ht="19.5" customHeight="1" hidden="1">
      <c r="A144" s="79">
        <v>776</v>
      </c>
      <c r="B144" s="100">
        <v>39897</v>
      </c>
      <c r="C144" s="84" t="s">
        <v>581</v>
      </c>
      <c r="D144" s="84"/>
      <c r="E144" s="101">
        <v>2000</v>
      </c>
      <c r="F144" s="101"/>
      <c r="G144" s="83">
        <v>293</v>
      </c>
      <c r="H144" s="102" t="s">
        <v>845</v>
      </c>
      <c r="I144" s="84" t="s">
        <v>580</v>
      </c>
      <c r="J144" s="73" t="s">
        <v>446</v>
      </c>
      <c r="K144" s="84" t="s">
        <v>877</v>
      </c>
      <c r="L144" s="73" t="s">
        <v>455</v>
      </c>
      <c r="M144" s="85"/>
      <c r="N144" s="84" t="s">
        <v>539</v>
      </c>
    </row>
    <row r="145" spans="1:14" ht="19.5" customHeight="1" hidden="1">
      <c r="A145" s="79">
        <v>782</v>
      </c>
      <c r="B145" s="100">
        <v>39928</v>
      </c>
      <c r="C145" s="84" t="s">
        <v>581</v>
      </c>
      <c r="D145" s="84"/>
      <c r="E145" s="101">
        <v>3000</v>
      </c>
      <c r="F145" s="101"/>
      <c r="G145" s="83">
        <v>439.7454545454545</v>
      </c>
      <c r="H145" s="102" t="s">
        <v>845</v>
      </c>
      <c r="I145" s="84" t="s">
        <v>580</v>
      </c>
      <c r="J145" s="73" t="s">
        <v>446</v>
      </c>
      <c r="K145" s="84" t="s">
        <v>877</v>
      </c>
      <c r="L145" s="73" t="s">
        <v>455</v>
      </c>
      <c r="M145" s="85"/>
      <c r="N145" s="84" t="s">
        <v>539</v>
      </c>
    </row>
    <row r="146" spans="1:14" ht="19.5" customHeight="1" hidden="1">
      <c r="A146" s="79">
        <v>783</v>
      </c>
      <c r="B146" s="100">
        <v>39928</v>
      </c>
      <c r="C146" s="84" t="s">
        <v>581</v>
      </c>
      <c r="D146" s="84"/>
      <c r="E146" s="101">
        <v>1000</v>
      </c>
      <c r="F146" s="101"/>
      <c r="G146" s="83">
        <v>146.58181818181816</v>
      </c>
      <c r="H146" s="102" t="s">
        <v>1155</v>
      </c>
      <c r="I146" s="84" t="s">
        <v>580</v>
      </c>
      <c r="J146" s="73" t="s">
        <v>446</v>
      </c>
      <c r="K146" s="84" t="s">
        <v>877</v>
      </c>
      <c r="L146" s="73" t="s">
        <v>455</v>
      </c>
      <c r="M146" s="85"/>
      <c r="N146" s="84" t="s">
        <v>817</v>
      </c>
    </row>
    <row r="147" spans="1:14" ht="19.5" customHeight="1" hidden="1">
      <c r="A147" s="79">
        <v>784</v>
      </c>
      <c r="B147" s="100">
        <v>39928</v>
      </c>
      <c r="C147" s="84" t="s">
        <v>581</v>
      </c>
      <c r="D147" s="84"/>
      <c r="E147" s="101">
        <v>1000</v>
      </c>
      <c r="F147" s="101"/>
      <c r="G147" s="83">
        <v>146.58181818181816</v>
      </c>
      <c r="H147" s="102" t="s">
        <v>1156</v>
      </c>
      <c r="I147" s="84" t="s">
        <v>580</v>
      </c>
      <c r="J147" s="73" t="s">
        <v>446</v>
      </c>
      <c r="K147" s="84" t="s">
        <v>877</v>
      </c>
      <c r="L147" s="73" t="s">
        <v>455</v>
      </c>
      <c r="M147" s="85"/>
      <c r="N147" s="84" t="s">
        <v>539</v>
      </c>
    </row>
    <row r="148" spans="1:14" ht="19.5" customHeight="1" hidden="1">
      <c r="A148" s="79">
        <v>788</v>
      </c>
      <c r="B148" s="100">
        <v>39958</v>
      </c>
      <c r="C148" s="84" t="s">
        <v>581</v>
      </c>
      <c r="D148" s="84"/>
      <c r="E148" s="101">
        <v>3000</v>
      </c>
      <c r="F148" s="101"/>
      <c r="G148" s="83">
        <v>440.2833333333334</v>
      </c>
      <c r="H148" s="102" t="s">
        <v>845</v>
      </c>
      <c r="I148" s="84" t="s">
        <v>580</v>
      </c>
      <c r="J148" s="73" t="s">
        <v>1157</v>
      </c>
      <c r="K148" s="84" t="s">
        <v>877</v>
      </c>
      <c r="L148" s="73" t="s">
        <v>455</v>
      </c>
      <c r="M148" s="85"/>
      <c r="N148" s="84" t="s">
        <v>539</v>
      </c>
    </row>
    <row r="149" spans="1:14" ht="19.5" customHeight="1" hidden="1">
      <c r="A149" s="79">
        <v>789</v>
      </c>
      <c r="B149" s="100">
        <v>39958</v>
      </c>
      <c r="C149" s="84" t="s">
        <v>581</v>
      </c>
      <c r="D149" s="84"/>
      <c r="E149" s="101">
        <v>1000</v>
      </c>
      <c r="F149" s="101"/>
      <c r="G149" s="83">
        <v>146.76111111111115</v>
      </c>
      <c r="H149" s="102" t="s">
        <v>845</v>
      </c>
      <c r="I149" s="84" t="s">
        <v>580</v>
      </c>
      <c r="J149" s="73" t="s">
        <v>446</v>
      </c>
      <c r="K149" s="84" t="s">
        <v>877</v>
      </c>
      <c r="L149" s="73" t="s">
        <v>455</v>
      </c>
      <c r="M149" s="85"/>
      <c r="N149" s="84" t="s">
        <v>539</v>
      </c>
    </row>
    <row r="150" spans="1:14" ht="19.5" customHeight="1" hidden="1">
      <c r="A150" s="79">
        <v>793</v>
      </c>
      <c r="B150" s="100">
        <v>39989</v>
      </c>
      <c r="C150" s="84" t="s">
        <v>581</v>
      </c>
      <c r="D150" s="84"/>
      <c r="E150" s="101">
        <v>2000</v>
      </c>
      <c r="F150" s="101"/>
      <c r="G150" s="83">
        <v>293.1000000000001</v>
      </c>
      <c r="H150" s="102" t="s">
        <v>845</v>
      </c>
      <c r="I150" s="84" t="s">
        <v>580</v>
      </c>
      <c r="J150" s="73" t="s">
        <v>446</v>
      </c>
      <c r="K150" s="84" t="s">
        <v>877</v>
      </c>
      <c r="L150" s="73" t="s">
        <v>455</v>
      </c>
      <c r="M150" s="85"/>
      <c r="N150" s="84" t="s">
        <v>539</v>
      </c>
    </row>
    <row r="151" spans="1:14" ht="19.5" customHeight="1" hidden="1">
      <c r="A151" s="79">
        <v>794</v>
      </c>
      <c r="B151" s="100">
        <v>39989</v>
      </c>
      <c r="C151" s="84" t="s">
        <v>581</v>
      </c>
      <c r="D151" s="84"/>
      <c r="E151" s="101">
        <v>2000</v>
      </c>
      <c r="F151" s="101"/>
      <c r="G151" s="83">
        <v>293.1000000000001</v>
      </c>
      <c r="H151" s="102" t="s">
        <v>845</v>
      </c>
      <c r="I151" s="84" t="s">
        <v>580</v>
      </c>
      <c r="J151" s="73" t="s">
        <v>446</v>
      </c>
      <c r="K151" s="84" t="s">
        <v>877</v>
      </c>
      <c r="L151" s="73" t="s">
        <v>455</v>
      </c>
      <c r="M151" s="85"/>
      <c r="N151" s="84" t="s">
        <v>539</v>
      </c>
    </row>
    <row r="152" spans="1:14" ht="19.5" customHeight="1" hidden="1">
      <c r="A152" s="79">
        <v>795</v>
      </c>
      <c r="B152" s="100">
        <v>39989</v>
      </c>
      <c r="C152" s="84" t="s">
        <v>581</v>
      </c>
      <c r="D152" s="84"/>
      <c r="E152" s="101">
        <v>500</v>
      </c>
      <c r="F152" s="101"/>
      <c r="G152" s="83">
        <v>73.27500000000002</v>
      </c>
      <c r="H152" s="102" t="s">
        <v>845</v>
      </c>
      <c r="I152" s="84" t="s">
        <v>580</v>
      </c>
      <c r="J152" s="73" t="s">
        <v>446</v>
      </c>
      <c r="K152" s="84" t="s">
        <v>877</v>
      </c>
      <c r="L152" s="73" t="s">
        <v>455</v>
      </c>
      <c r="M152" s="85"/>
      <c r="N152" s="84" t="s">
        <v>539</v>
      </c>
    </row>
    <row r="153" spans="1:14" ht="19.5" customHeight="1" hidden="1">
      <c r="A153" s="79">
        <v>797</v>
      </c>
      <c r="B153" s="100">
        <v>40019</v>
      </c>
      <c r="C153" s="84" t="s">
        <v>581</v>
      </c>
      <c r="D153" s="84"/>
      <c r="E153" s="101">
        <v>4000</v>
      </c>
      <c r="F153" s="101"/>
      <c r="G153" s="83">
        <v>586.3666666666667</v>
      </c>
      <c r="H153" s="102" t="s">
        <v>845</v>
      </c>
      <c r="I153" s="84" t="s">
        <v>580</v>
      </c>
      <c r="J153" s="73" t="s">
        <v>446</v>
      </c>
      <c r="K153" s="84" t="s">
        <v>877</v>
      </c>
      <c r="L153" s="73" t="s">
        <v>455</v>
      </c>
      <c r="M153" s="85"/>
      <c r="N153" s="84" t="s">
        <v>539</v>
      </c>
    </row>
    <row r="154" spans="1:14" ht="19.5" customHeight="1" hidden="1">
      <c r="A154" s="79">
        <v>800</v>
      </c>
      <c r="B154" s="100">
        <v>40019</v>
      </c>
      <c r="C154" s="84" t="s">
        <v>581</v>
      </c>
      <c r="D154" s="84"/>
      <c r="E154" s="101">
        <v>1500</v>
      </c>
      <c r="F154" s="101"/>
      <c r="G154" s="83">
        <v>219.8875</v>
      </c>
      <c r="H154" s="102" t="s">
        <v>845</v>
      </c>
      <c r="I154" s="84" t="s">
        <v>580</v>
      </c>
      <c r="J154" s="73" t="s">
        <v>446</v>
      </c>
      <c r="K154" s="84" t="s">
        <v>877</v>
      </c>
      <c r="L154" s="73" t="s">
        <v>455</v>
      </c>
      <c r="M154" s="85"/>
      <c r="N154" s="84" t="s">
        <v>539</v>
      </c>
    </row>
    <row r="155" spans="1:14" ht="19.5" customHeight="1" hidden="1">
      <c r="A155" s="79">
        <v>801</v>
      </c>
      <c r="B155" s="100">
        <v>40019</v>
      </c>
      <c r="C155" s="84" t="s">
        <v>581</v>
      </c>
      <c r="D155" s="84"/>
      <c r="E155" s="101">
        <v>500</v>
      </c>
      <c r="F155" s="101"/>
      <c r="G155" s="83">
        <v>73.29583333333333</v>
      </c>
      <c r="H155" s="102" t="s">
        <v>845</v>
      </c>
      <c r="I155" s="84" t="s">
        <v>580</v>
      </c>
      <c r="J155" s="73" t="s">
        <v>446</v>
      </c>
      <c r="K155" s="84" t="s">
        <v>877</v>
      </c>
      <c r="L155" s="73" t="s">
        <v>455</v>
      </c>
      <c r="M155" s="85"/>
      <c r="N155" s="84" t="s">
        <v>539</v>
      </c>
    </row>
    <row r="156" spans="1:14" ht="19.5" customHeight="1" hidden="1">
      <c r="A156" s="79">
        <v>802</v>
      </c>
      <c r="B156" s="100">
        <v>40050</v>
      </c>
      <c r="C156" s="84" t="s">
        <v>581</v>
      </c>
      <c r="D156" s="84"/>
      <c r="E156" s="101">
        <v>4000</v>
      </c>
      <c r="F156" s="101"/>
      <c r="G156" s="83">
        <v>586.4</v>
      </c>
      <c r="H156" s="102" t="s">
        <v>845</v>
      </c>
      <c r="I156" s="84" t="s">
        <v>580</v>
      </c>
      <c r="J156" s="73" t="s">
        <v>446</v>
      </c>
      <c r="K156" s="84" t="s">
        <v>877</v>
      </c>
      <c r="L156" s="73" t="s">
        <v>455</v>
      </c>
      <c r="M156" s="85"/>
      <c r="N156" s="84" t="s">
        <v>817</v>
      </c>
    </row>
    <row r="157" spans="1:14" ht="19.5" customHeight="1" hidden="1">
      <c r="A157" s="110">
        <v>803</v>
      </c>
      <c r="B157" s="100">
        <v>40050</v>
      </c>
      <c r="C157" s="84" t="s">
        <v>581</v>
      </c>
      <c r="D157" s="84"/>
      <c r="E157" s="101">
        <v>2000</v>
      </c>
      <c r="F157" s="101"/>
      <c r="G157" s="83">
        <v>293.2</v>
      </c>
      <c r="H157" s="102" t="s">
        <v>845</v>
      </c>
      <c r="I157" s="84" t="s">
        <v>580</v>
      </c>
      <c r="J157" s="73" t="s">
        <v>446</v>
      </c>
      <c r="K157" s="84" t="s">
        <v>877</v>
      </c>
      <c r="L157" s="73" t="s">
        <v>455</v>
      </c>
      <c r="M157" s="85"/>
      <c r="N157" s="84" t="s">
        <v>817</v>
      </c>
    </row>
    <row r="158" spans="1:14" ht="19.5" customHeight="1" hidden="1">
      <c r="A158" s="110">
        <v>804</v>
      </c>
      <c r="B158" s="100">
        <v>40050</v>
      </c>
      <c r="C158" s="84" t="s">
        <v>581</v>
      </c>
      <c r="D158" s="84"/>
      <c r="E158" s="101">
        <v>3000</v>
      </c>
      <c r="F158" s="101"/>
      <c r="G158" s="83">
        <v>439.79999999999995</v>
      </c>
      <c r="H158" s="102" t="s">
        <v>845</v>
      </c>
      <c r="I158" s="84" t="s">
        <v>580</v>
      </c>
      <c r="J158" s="73" t="s">
        <v>446</v>
      </c>
      <c r="K158" s="84" t="s">
        <v>877</v>
      </c>
      <c r="L158" s="73" t="s">
        <v>455</v>
      </c>
      <c r="M158" s="85"/>
      <c r="N158" s="84" t="s">
        <v>539</v>
      </c>
    </row>
    <row r="159" spans="1:14" ht="19.5" customHeight="1" hidden="1">
      <c r="A159" s="79">
        <v>808</v>
      </c>
      <c r="B159" s="100">
        <v>40081</v>
      </c>
      <c r="C159" s="84" t="s">
        <v>581</v>
      </c>
      <c r="D159" s="84"/>
      <c r="E159" s="101">
        <v>2000</v>
      </c>
      <c r="F159" s="101"/>
      <c r="G159" s="83">
        <v>293.38000000000005</v>
      </c>
      <c r="H159" s="102" t="s">
        <v>845</v>
      </c>
      <c r="I159" s="84" t="s">
        <v>580</v>
      </c>
      <c r="J159" s="112" t="s">
        <v>446</v>
      </c>
      <c r="K159" s="84" t="s">
        <v>877</v>
      </c>
      <c r="L159" s="73" t="s">
        <v>455</v>
      </c>
      <c r="M159" s="85"/>
      <c r="N159" s="84" t="s">
        <v>817</v>
      </c>
    </row>
    <row r="160" spans="1:14" ht="19.5" customHeight="1" hidden="1">
      <c r="A160" s="79">
        <v>809</v>
      </c>
      <c r="B160" s="100">
        <v>40081</v>
      </c>
      <c r="C160" s="84" t="s">
        <v>581</v>
      </c>
      <c r="D160" s="84"/>
      <c r="E160" s="101">
        <v>3000</v>
      </c>
      <c r="F160" s="101"/>
      <c r="G160" s="83">
        <v>440.07000000000005</v>
      </c>
      <c r="H160" s="102" t="s">
        <v>845</v>
      </c>
      <c r="I160" s="84" t="s">
        <v>580</v>
      </c>
      <c r="J160" s="73" t="s">
        <v>446</v>
      </c>
      <c r="K160" s="84" t="s">
        <v>877</v>
      </c>
      <c r="L160" s="73" t="s">
        <v>455</v>
      </c>
      <c r="M160" s="85"/>
      <c r="N160" s="84" t="s">
        <v>539</v>
      </c>
    </row>
    <row r="161" spans="1:14" ht="19.5" customHeight="1" hidden="1">
      <c r="A161" s="79">
        <v>810</v>
      </c>
      <c r="B161" s="100">
        <v>40081</v>
      </c>
      <c r="C161" s="84" t="s">
        <v>581</v>
      </c>
      <c r="D161" s="84"/>
      <c r="E161" s="101">
        <v>500</v>
      </c>
      <c r="F161" s="101"/>
      <c r="G161" s="83">
        <v>73.34500000000001</v>
      </c>
      <c r="H161" s="102" t="s">
        <v>845</v>
      </c>
      <c r="I161" s="84" t="s">
        <v>580</v>
      </c>
      <c r="J161" s="73" t="s">
        <v>446</v>
      </c>
      <c r="K161" s="84" t="s">
        <v>877</v>
      </c>
      <c r="L161" s="73" t="s">
        <v>455</v>
      </c>
      <c r="M161" s="85"/>
      <c r="N161" s="84" t="s">
        <v>817</v>
      </c>
    </row>
    <row r="162" spans="1:14" ht="19.5" customHeight="1" hidden="1">
      <c r="A162" s="79">
        <v>10411</v>
      </c>
      <c r="B162" s="100">
        <v>40081</v>
      </c>
      <c r="C162" s="84" t="s">
        <v>581</v>
      </c>
      <c r="D162" s="84"/>
      <c r="E162" s="101">
        <v>2000</v>
      </c>
      <c r="F162" s="101"/>
      <c r="G162" s="83">
        <v>293.38</v>
      </c>
      <c r="H162" s="102" t="s">
        <v>845</v>
      </c>
      <c r="I162" s="84" t="s">
        <v>580</v>
      </c>
      <c r="J162" s="73" t="s">
        <v>446</v>
      </c>
      <c r="K162" s="84" t="s">
        <v>877</v>
      </c>
      <c r="L162" s="73" t="s">
        <v>455</v>
      </c>
      <c r="M162" s="85"/>
      <c r="N162" s="84" t="s">
        <v>817</v>
      </c>
    </row>
    <row r="163" spans="1:14" ht="19.5" customHeight="1" hidden="1">
      <c r="A163" s="79">
        <v>10414</v>
      </c>
      <c r="B163" s="100">
        <v>40111</v>
      </c>
      <c r="C163" s="84" t="s">
        <v>581</v>
      </c>
      <c r="D163" s="84"/>
      <c r="E163" s="101">
        <v>500</v>
      </c>
      <c r="F163" s="101"/>
      <c r="G163" s="83">
        <v>66.67727272727274</v>
      </c>
      <c r="H163" s="102" t="s">
        <v>845</v>
      </c>
      <c r="I163" s="84" t="s">
        <v>580</v>
      </c>
      <c r="J163" s="73" t="s">
        <v>446</v>
      </c>
      <c r="K163" s="84" t="s">
        <v>877</v>
      </c>
      <c r="L163" s="73" t="s">
        <v>455</v>
      </c>
      <c r="M163" s="85" t="s">
        <v>535</v>
      </c>
      <c r="N163" s="84" t="s">
        <v>539</v>
      </c>
    </row>
    <row r="164" spans="1:14" ht="19.5" customHeight="1" hidden="1">
      <c r="A164" s="79">
        <v>774</v>
      </c>
      <c r="B164" s="100">
        <v>39897</v>
      </c>
      <c r="C164" s="84" t="s">
        <v>581</v>
      </c>
      <c r="D164" s="84"/>
      <c r="E164" s="101">
        <v>2000</v>
      </c>
      <c r="F164" s="101"/>
      <c r="G164" s="83">
        <v>293</v>
      </c>
      <c r="H164" s="102" t="s">
        <v>845</v>
      </c>
      <c r="I164" s="84" t="s">
        <v>952</v>
      </c>
      <c r="J164" s="73" t="s">
        <v>566</v>
      </c>
      <c r="K164" s="84" t="s">
        <v>877</v>
      </c>
      <c r="L164" s="73" t="s">
        <v>455</v>
      </c>
      <c r="M164" s="85"/>
      <c r="N164" s="84" t="s">
        <v>539</v>
      </c>
    </row>
    <row r="165" spans="1:14" ht="19.5" customHeight="1" hidden="1">
      <c r="A165" s="79">
        <v>781</v>
      </c>
      <c r="B165" s="100">
        <v>39928</v>
      </c>
      <c r="C165" s="84" t="s">
        <v>581</v>
      </c>
      <c r="D165" s="84"/>
      <c r="E165" s="101">
        <v>4000</v>
      </c>
      <c r="F165" s="101"/>
      <c r="G165" s="83">
        <v>586.3272727272727</v>
      </c>
      <c r="H165" s="102" t="s">
        <v>1067</v>
      </c>
      <c r="I165" s="84" t="s">
        <v>580</v>
      </c>
      <c r="J165" s="73" t="s">
        <v>566</v>
      </c>
      <c r="K165" s="84" t="s">
        <v>877</v>
      </c>
      <c r="L165" s="73" t="s">
        <v>455</v>
      </c>
      <c r="M165" s="85"/>
      <c r="N165" s="84" t="s">
        <v>817</v>
      </c>
    </row>
    <row r="166" spans="1:14" ht="19.5" customHeight="1" hidden="1">
      <c r="A166" s="79">
        <v>787</v>
      </c>
      <c r="B166" s="100">
        <v>39958</v>
      </c>
      <c r="C166" s="84" t="s">
        <v>581</v>
      </c>
      <c r="D166" s="84"/>
      <c r="E166" s="101">
        <v>5000</v>
      </c>
      <c r="F166" s="101"/>
      <c r="G166" s="83">
        <v>733.8055555555557</v>
      </c>
      <c r="H166" s="102" t="s">
        <v>845</v>
      </c>
      <c r="I166" s="84" t="s">
        <v>580</v>
      </c>
      <c r="J166" s="73" t="s">
        <v>566</v>
      </c>
      <c r="K166" s="84" t="s">
        <v>877</v>
      </c>
      <c r="L166" s="73" t="s">
        <v>455</v>
      </c>
      <c r="M166" s="85"/>
      <c r="N166" s="84" t="s">
        <v>539</v>
      </c>
    </row>
    <row r="167" spans="1:14" ht="19.5" customHeight="1" hidden="1">
      <c r="A167" s="79">
        <v>760</v>
      </c>
      <c r="B167" s="100">
        <v>39844</v>
      </c>
      <c r="C167" s="84" t="s">
        <v>581</v>
      </c>
      <c r="D167" s="84"/>
      <c r="E167" s="101">
        <v>3000</v>
      </c>
      <c r="F167" s="101"/>
      <c r="G167" s="83">
        <v>439.64000000000004</v>
      </c>
      <c r="H167" s="102" t="s">
        <v>845</v>
      </c>
      <c r="I167" s="84" t="s">
        <v>580</v>
      </c>
      <c r="J167" s="73" t="s">
        <v>878</v>
      </c>
      <c r="K167" s="84" t="s">
        <v>877</v>
      </c>
      <c r="L167" s="73" t="s">
        <v>455</v>
      </c>
      <c r="M167" s="85" t="s">
        <v>533</v>
      </c>
      <c r="N167" s="84" t="s">
        <v>530</v>
      </c>
    </row>
    <row r="168" spans="1:14" ht="19.5" customHeight="1" hidden="1">
      <c r="A168" s="79">
        <v>773</v>
      </c>
      <c r="B168" s="100">
        <v>39872</v>
      </c>
      <c r="C168" s="84" t="s">
        <v>581</v>
      </c>
      <c r="D168" s="84"/>
      <c r="E168" s="101">
        <v>200</v>
      </c>
      <c r="F168" s="101"/>
      <c r="G168" s="83">
        <v>29.299999999999997</v>
      </c>
      <c r="H168" s="102" t="s">
        <v>845</v>
      </c>
      <c r="I168" s="84" t="s">
        <v>580</v>
      </c>
      <c r="J168" s="73" t="s">
        <v>878</v>
      </c>
      <c r="K168" s="84" t="s">
        <v>877</v>
      </c>
      <c r="L168" s="73" t="s">
        <v>455</v>
      </c>
      <c r="M168" s="85" t="s">
        <v>1020</v>
      </c>
      <c r="N168" s="84" t="s">
        <v>539</v>
      </c>
    </row>
    <row r="169" spans="1:14" ht="19.5" customHeight="1" hidden="1">
      <c r="A169" s="79">
        <v>780</v>
      </c>
      <c r="B169" s="100">
        <v>39897</v>
      </c>
      <c r="C169" s="84" t="s">
        <v>581</v>
      </c>
      <c r="D169" s="84"/>
      <c r="E169" s="101">
        <v>200</v>
      </c>
      <c r="F169" s="101"/>
      <c r="G169" s="83">
        <v>29.299999999999997</v>
      </c>
      <c r="H169" s="102" t="s">
        <v>845</v>
      </c>
      <c r="I169" s="84" t="s">
        <v>952</v>
      </c>
      <c r="J169" s="73" t="s">
        <v>878</v>
      </c>
      <c r="K169" s="84" t="s">
        <v>877</v>
      </c>
      <c r="L169" s="73" t="s">
        <v>455</v>
      </c>
      <c r="M169" s="85"/>
      <c r="N169" s="84" t="s">
        <v>539</v>
      </c>
    </row>
    <row r="170" spans="1:14" ht="19.5" customHeight="1" hidden="1">
      <c r="A170" s="79">
        <v>761</v>
      </c>
      <c r="B170" s="100">
        <v>39844</v>
      </c>
      <c r="C170" s="84" t="s">
        <v>581</v>
      </c>
      <c r="D170" s="84"/>
      <c r="E170" s="101">
        <v>3000</v>
      </c>
      <c r="F170" s="101"/>
      <c r="G170" s="83">
        <v>439.64000000000004</v>
      </c>
      <c r="H170" s="102" t="s">
        <v>845</v>
      </c>
      <c r="I170" s="84" t="s">
        <v>580</v>
      </c>
      <c r="J170" s="73" t="s">
        <v>848</v>
      </c>
      <c r="K170" s="84" t="s">
        <v>877</v>
      </c>
      <c r="L170" s="73" t="s">
        <v>455</v>
      </c>
      <c r="M170" s="85" t="s">
        <v>533</v>
      </c>
      <c r="N170" s="84" t="s">
        <v>817</v>
      </c>
    </row>
    <row r="171" spans="1:14" ht="19.5" customHeight="1" hidden="1">
      <c r="A171" s="79">
        <v>770</v>
      </c>
      <c r="B171" s="100">
        <v>39872</v>
      </c>
      <c r="C171" s="84" t="s">
        <v>581</v>
      </c>
      <c r="D171" s="84"/>
      <c r="E171" s="101">
        <v>2000</v>
      </c>
      <c r="F171" s="101"/>
      <c r="G171" s="83">
        <v>293</v>
      </c>
      <c r="H171" s="102" t="s">
        <v>845</v>
      </c>
      <c r="I171" s="84" t="s">
        <v>580</v>
      </c>
      <c r="J171" s="73" t="s">
        <v>848</v>
      </c>
      <c r="K171" s="84" t="s">
        <v>877</v>
      </c>
      <c r="L171" s="73" t="s">
        <v>455</v>
      </c>
      <c r="M171" s="85" t="s">
        <v>1020</v>
      </c>
      <c r="N171" s="84" t="s">
        <v>539</v>
      </c>
    </row>
    <row r="172" spans="1:14" ht="19.5" customHeight="1" hidden="1">
      <c r="A172" s="79">
        <v>779</v>
      </c>
      <c r="B172" s="100">
        <v>39897</v>
      </c>
      <c r="C172" s="84" t="s">
        <v>581</v>
      </c>
      <c r="D172" s="84"/>
      <c r="E172" s="101">
        <v>300</v>
      </c>
      <c r="F172" s="101"/>
      <c r="G172" s="83">
        <v>43.949999999999996</v>
      </c>
      <c r="H172" s="102" t="s">
        <v>845</v>
      </c>
      <c r="I172" s="84" t="s">
        <v>580</v>
      </c>
      <c r="J172" s="73" t="s">
        <v>848</v>
      </c>
      <c r="K172" s="84" t="s">
        <v>877</v>
      </c>
      <c r="L172" s="73" t="s">
        <v>455</v>
      </c>
      <c r="M172" s="85"/>
      <c r="N172" s="84" t="s">
        <v>539</v>
      </c>
    </row>
    <row r="173" spans="1:14" ht="19.5" customHeight="1" hidden="1">
      <c r="A173" s="79">
        <v>785</v>
      </c>
      <c r="B173" s="100">
        <v>39928</v>
      </c>
      <c r="C173" s="84" t="s">
        <v>823</v>
      </c>
      <c r="D173" s="84"/>
      <c r="E173" s="101">
        <v>500</v>
      </c>
      <c r="F173" s="101"/>
      <c r="G173" s="83">
        <v>73.29090909090908</v>
      </c>
      <c r="H173" s="102" t="s">
        <v>845</v>
      </c>
      <c r="I173" s="84" t="s">
        <v>580</v>
      </c>
      <c r="J173" s="73" t="s">
        <v>848</v>
      </c>
      <c r="K173" s="84" t="s">
        <v>877</v>
      </c>
      <c r="L173" s="73" t="s">
        <v>455</v>
      </c>
      <c r="M173" s="85"/>
      <c r="N173" s="84" t="s">
        <v>539</v>
      </c>
    </row>
    <row r="174" spans="1:14" ht="19.5" customHeight="1" hidden="1">
      <c r="A174" s="79">
        <v>790</v>
      </c>
      <c r="B174" s="100">
        <v>39958</v>
      </c>
      <c r="C174" s="84" t="s">
        <v>581</v>
      </c>
      <c r="D174" s="84"/>
      <c r="E174" s="101">
        <v>500</v>
      </c>
      <c r="F174" s="101"/>
      <c r="G174" s="83">
        <v>73.38055555555557</v>
      </c>
      <c r="H174" s="102" t="s">
        <v>845</v>
      </c>
      <c r="I174" s="84" t="s">
        <v>580</v>
      </c>
      <c r="J174" s="73" t="s">
        <v>848</v>
      </c>
      <c r="K174" s="84" t="s">
        <v>877</v>
      </c>
      <c r="L174" s="73" t="s">
        <v>455</v>
      </c>
      <c r="M174" s="85"/>
      <c r="N174" s="84" t="s">
        <v>900</v>
      </c>
    </row>
    <row r="175" spans="1:14" ht="19.5" customHeight="1" hidden="1">
      <c r="A175" s="79">
        <v>796</v>
      </c>
      <c r="B175" s="100">
        <v>39989</v>
      </c>
      <c r="C175" s="84" t="s">
        <v>581</v>
      </c>
      <c r="D175" s="84"/>
      <c r="E175" s="101">
        <v>1500</v>
      </c>
      <c r="F175" s="101"/>
      <c r="G175" s="83">
        <v>219.82500000000005</v>
      </c>
      <c r="H175" s="102" t="s">
        <v>845</v>
      </c>
      <c r="I175" s="84" t="s">
        <v>580</v>
      </c>
      <c r="J175" s="73" t="s">
        <v>848</v>
      </c>
      <c r="K175" s="84" t="s">
        <v>877</v>
      </c>
      <c r="L175" s="73" t="s">
        <v>455</v>
      </c>
      <c r="M175" s="85"/>
      <c r="N175" s="84" t="s">
        <v>539</v>
      </c>
    </row>
    <row r="176" spans="1:14" ht="19.5" customHeight="1" hidden="1">
      <c r="A176" s="79">
        <v>799</v>
      </c>
      <c r="B176" s="100">
        <v>40019</v>
      </c>
      <c r="C176" s="84" t="s">
        <v>581</v>
      </c>
      <c r="D176" s="84"/>
      <c r="E176" s="101">
        <v>2000</v>
      </c>
      <c r="F176" s="101"/>
      <c r="G176" s="83">
        <v>293.18333333333334</v>
      </c>
      <c r="H176" s="102" t="s">
        <v>845</v>
      </c>
      <c r="I176" s="84" t="s">
        <v>580</v>
      </c>
      <c r="J176" s="73" t="s">
        <v>848</v>
      </c>
      <c r="K176" s="84" t="s">
        <v>877</v>
      </c>
      <c r="L176" s="73" t="s">
        <v>455</v>
      </c>
      <c r="M176" s="85"/>
      <c r="N176" s="84" t="s">
        <v>539</v>
      </c>
    </row>
    <row r="177" spans="1:14" ht="19.5" customHeight="1" hidden="1">
      <c r="A177" s="79">
        <v>806</v>
      </c>
      <c r="B177" s="100">
        <v>40050</v>
      </c>
      <c r="C177" s="84" t="s">
        <v>581</v>
      </c>
      <c r="D177" s="84"/>
      <c r="E177" s="101">
        <v>500</v>
      </c>
      <c r="F177" s="101"/>
      <c r="G177" s="83">
        <v>73.3</v>
      </c>
      <c r="H177" s="102" t="s">
        <v>845</v>
      </c>
      <c r="I177" s="84" t="s">
        <v>580</v>
      </c>
      <c r="J177" s="73" t="s">
        <v>848</v>
      </c>
      <c r="K177" s="84" t="s">
        <v>877</v>
      </c>
      <c r="L177" s="73" t="s">
        <v>455</v>
      </c>
      <c r="M177" s="85"/>
      <c r="N177" s="84" t="s">
        <v>539</v>
      </c>
    </row>
    <row r="178" spans="1:14" ht="19.5" customHeight="1" hidden="1">
      <c r="A178" s="79">
        <v>807</v>
      </c>
      <c r="B178" s="100">
        <v>40081</v>
      </c>
      <c r="C178" s="84" t="s">
        <v>581</v>
      </c>
      <c r="D178" s="84"/>
      <c r="E178" s="101">
        <v>4000</v>
      </c>
      <c r="F178" s="101"/>
      <c r="G178" s="83">
        <v>586.7600000000001</v>
      </c>
      <c r="H178" s="102" t="s">
        <v>845</v>
      </c>
      <c r="I178" s="84" t="s">
        <v>580</v>
      </c>
      <c r="J178" s="73" t="s">
        <v>848</v>
      </c>
      <c r="K178" s="84" t="s">
        <v>877</v>
      </c>
      <c r="L178" s="73" t="s">
        <v>455</v>
      </c>
      <c r="M178" s="85"/>
      <c r="N178" s="84" t="s">
        <v>539</v>
      </c>
    </row>
    <row r="179" spans="1:14" ht="19.5" customHeight="1" hidden="1">
      <c r="A179" s="79">
        <v>10412</v>
      </c>
      <c r="B179" s="100">
        <v>40111</v>
      </c>
      <c r="C179" s="84" t="s">
        <v>581</v>
      </c>
      <c r="D179" s="84"/>
      <c r="E179" s="101">
        <v>4000</v>
      </c>
      <c r="F179" s="101"/>
      <c r="G179" s="83">
        <v>533.4181818181819</v>
      </c>
      <c r="H179" s="102" t="s">
        <v>845</v>
      </c>
      <c r="I179" s="84" t="s">
        <v>580</v>
      </c>
      <c r="J179" s="112" t="s">
        <v>848</v>
      </c>
      <c r="K179" s="84" t="s">
        <v>877</v>
      </c>
      <c r="L179" s="73" t="s">
        <v>455</v>
      </c>
      <c r="M179" s="85" t="s">
        <v>535</v>
      </c>
      <c r="N179" s="84" t="s">
        <v>539</v>
      </c>
    </row>
    <row r="180" spans="1:14" ht="19.5" customHeight="1" hidden="1">
      <c r="A180" s="79">
        <v>10415</v>
      </c>
      <c r="B180" s="100">
        <v>40111</v>
      </c>
      <c r="C180" s="84" t="s">
        <v>581</v>
      </c>
      <c r="D180" s="84"/>
      <c r="E180" s="101">
        <v>3000</v>
      </c>
      <c r="F180" s="101"/>
      <c r="G180" s="83">
        <v>400.0636363636364</v>
      </c>
      <c r="H180" s="102" t="s">
        <v>845</v>
      </c>
      <c r="I180" s="84" t="s">
        <v>580</v>
      </c>
      <c r="J180" s="73" t="s">
        <v>848</v>
      </c>
      <c r="K180" s="84" t="s">
        <v>877</v>
      </c>
      <c r="L180" s="73" t="s">
        <v>455</v>
      </c>
      <c r="M180" s="85" t="s">
        <v>535</v>
      </c>
      <c r="N180" s="84" t="s">
        <v>539</v>
      </c>
    </row>
    <row r="181" spans="1:14" ht="19.5" customHeight="1" hidden="1">
      <c r="A181" s="79">
        <v>762</v>
      </c>
      <c r="B181" s="100">
        <v>39844</v>
      </c>
      <c r="C181" s="84" t="s">
        <v>581</v>
      </c>
      <c r="D181" s="84"/>
      <c r="E181" s="101">
        <v>1000</v>
      </c>
      <c r="F181" s="101"/>
      <c r="G181" s="83">
        <v>146.54666666666668</v>
      </c>
      <c r="H181" s="102" t="s">
        <v>845</v>
      </c>
      <c r="I181" s="84" t="s">
        <v>580</v>
      </c>
      <c r="J181" s="73" t="s">
        <v>538</v>
      </c>
      <c r="K181" s="84" t="s">
        <v>877</v>
      </c>
      <c r="L181" s="73" t="s">
        <v>455</v>
      </c>
      <c r="M181" s="85" t="s">
        <v>533</v>
      </c>
      <c r="N181" s="84" t="s">
        <v>539</v>
      </c>
    </row>
    <row r="182" spans="1:14" ht="19.5" customHeight="1" hidden="1">
      <c r="A182" s="79">
        <v>771</v>
      </c>
      <c r="B182" s="100">
        <v>39872</v>
      </c>
      <c r="C182" s="84" t="s">
        <v>581</v>
      </c>
      <c r="D182" s="84"/>
      <c r="E182" s="101">
        <v>500</v>
      </c>
      <c r="F182" s="101"/>
      <c r="G182" s="83">
        <v>73.25</v>
      </c>
      <c r="H182" s="102" t="s">
        <v>845</v>
      </c>
      <c r="I182" s="84" t="s">
        <v>580</v>
      </c>
      <c r="J182" s="73" t="s">
        <v>538</v>
      </c>
      <c r="K182" s="84" t="s">
        <v>877</v>
      </c>
      <c r="L182" s="73" t="s">
        <v>455</v>
      </c>
      <c r="M182" s="85" t="s">
        <v>1020</v>
      </c>
      <c r="N182" s="84" t="s">
        <v>539</v>
      </c>
    </row>
    <row r="183" spans="1:14" ht="19.5" customHeight="1" hidden="1">
      <c r="A183" s="79">
        <v>778</v>
      </c>
      <c r="B183" s="100">
        <v>39897</v>
      </c>
      <c r="C183" s="84" t="s">
        <v>581</v>
      </c>
      <c r="D183" s="84"/>
      <c r="E183" s="101">
        <v>500</v>
      </c>
      <c r="F183" s="101"/>
      <c r="G183" s="83">
        <v>73.25</v>
      </c>
      <c r="H183" s="102" t="s">
        <v>845</v>
      </c>
      <c r="I183" s="84" t="s">
        <v>580</v>
      </c>
      <c r="J183" s="73" t="s">
        <v>538</v>
      </c>
      <c r="K183" s="84" t="s">
        <v>877</v>
      </c>
      <c r="L183" s="73" t="s">
        <v>455</v>
      </c>
      <c r="M183" s="85"/>
      <c r="N183" s="84" t="s">
        <v>539</v>
      </c>
    </row>
    <row r="184" spans="1:14" ht="19.5" customHeight="1" hidden="1">
      <c r="A184" s="79">
        <v>786</v>
      </c>
      <c r="B184" s="100">
        <v>39928</v>
      </c>
      <c r="C184" s="84" t="s">
        <v>581</v>
      </c>
      <c r="D184" s="84"/>
      <c r="E184" s="101">
        <v>500</v>
      </c>
      <c r="F184" s="101"/>
      <c r="G184" s="83">
        <v>73.29090909090908</v>
      </c>
      <c r="H184" s="102" t="s">
        <v>1155</v>
      </c>
      <c r="I184" s="84" t="s">
        <v>580</v>
      </c>
      <c r="J184" s="73" t="s">
        <v>538</v>
      </c>
      <c r="K184" s="84" t="s">
        <v>877</v>
      </c>
      <c r="L184" s="73" t="s">
        <v>455</v>
      </c>
      <c r="M184" s="85"/>
      <c r="N184" s="84" t="s">
        <v>539</v>
      </c>
    </row>
    <row r="185" spans="1:14" ht="19.5" customHeight="1" hidden="1">
      <c r="A185" s="79">
        <v>791</v>
      </c>
      <c r="B185" s="100">
        <v>39958</v>
      </c>
      <c r="C185" s="84" t="s">
        <v>581</v>
      </c>
      <c r="D185" s="84"/>
      <c r="E185" s="101">
        <v>500</v>
      </c>
      <c r="F185" s="101"/>
      <c r="G185" s="83">
        <v>73.38055555555557</v>
      </c>
      <c r="H185" s="102" t="s">
        <v>845</v>
      </c>
      <c r="I185" s="84" t="s">
        <v>580</v>
      </c>
      <c r="J185" s="73" t="s">
        <v>538</v>
      </c>
      <c r="K185" s="84" t="s">
        <v>877</v>
      </c>
      <c r="L185" s="73" t="s">
        <v>455</v>
      </c>
      <c r="M185" s="85"/>
      <c r="N185" s="84" t="s">
        <v>539</v>
      </c>
    </row>
    <row r="186" spans="1:14" ht="19.5" customHeight="1" hidden="1">
      <c r="A186" s="79">
        <v>792</v>
      </c>
      <c r="B186" s="100">
        <v>39989</v>
      </c>
      <c r="C186" s="84" t="s">
        <v>581</v>
      </c>
      <c r="D186" s="84"/>
      <c r="E186" s="101">
        <v>4000</v>
      </c>
      <c r="F186" s="101"/>
      <c r="G186" s="83">
        <v>586.2000000000002</v>
      </c>
      <c r="H186" s="102" t="s">
        <v>845</v>
      </c>
      <c r="I186" s="84" t="s">
        <v>580</v>
      </c>
      <c r="J186" s="73" t="s">
        <v>538</v>
      </c>
      <c r="K186" s="84" t="s">
        <v>877</v>
      </c>
      <c r="L186" s="73" t="s">
        <v>455</v>
      </c>
      <c r="M186" s="85"/>
      <c r="N186" s="84" t="s">
        <v>539</v>
      </c>
    </row>
    <row r="187" spans="1:14" ht="19.5" customHeight="1" hidden="1">
      <c r="A187" s="79">
        <v>798</v>
      </c>
      <c r="B187" s="100">
        <v>40019</v>
      </c>
      <c r="C187" s="84" t="s">
        <v>581</v>
      </c>
      <c r="D187" s="84"/>
      <c r="E187" s="101">
        <v>2000</v>
      </c>
      <c r="F187" s="101"/>
      <c r="G187" s="83">
        <v>293.18333333333334</v>
      </c>
      <c r="H187" s="102" t="s">
        <v>845</v>
      </c>
      <c r="I187" s="84" t="s">
        <v>580</v>
      </c>
      <c r="J187" s="73" t="s">
        <v>538</v>
      </c>
      <c r="K187" s="84" t="s">
        <v>877</v>
      </c>
      <c r="L187" s="73" t="s">
        <v>455</v>
      </c>
      <c r="M187" s="85"/>
      <c r="N187" s="84" t="s">
        <v>539</v>
      </c>
    </row>
    <row r="188" spans="1:14" ht="19.5" customHeight="1" hidden="1">
      <c r="A188" s="79">
        <v>805</v>
      </c>
      <c r="B188" s="100">
        <v>40050</v>
      </c>
      <c r="C188" s="84" t="s">
        <v>581</v>
      </c>
      <c r="D188" s="84"/>
      <c r="E188" s="101">
        <v>500</v>
      </c>
      <c r="F188" s="101"/>
      <c r="G188" s="83">
        <v>73.3</v>
      </c>
      <c r="H188" s="102" t="s">
        <v>845</v>
      </c>
      <c r="I188" s="84" t="s">
        <v>580</v>
      </c>
      <c r="J188" s="73" t="s">
        <v>538</v>
      </c>
      <c r="K188" s="84" t="s">
        <v>877</v>
      </c>
      <c r="L188" s="73" t="s">
        <v>455</v>
      </c>
      <c r="M188" s="85"/>
      <c r="N188" s="84" t="s">
        <v>539</v>
      </c>
    </row>
    <row r="189" spans="1:14" ht="19.5" customHeight="1" hidden="1">
      <c r="A189" s="79">
        <v>811</v>
      </c>
      <c r="B189" s="100">
        <v>40081</v>
      </c>
      <c r="C189" s="84" t="s">
        <v>581</v>
      </c>
      <c r="D189" s="84"/>
      <c r="E189" s="101">
        <v>500</v>
      </c>
      <c r="F189" s="101"/>
      <c r="G189" s="83">
        <v>73.34500000000001</v>
      </c>
      <c r="H189" s="102" t="s">
        <v>845</v>
      </c>
      <c r="I189" s="84" t="s">
        <v>580</v>
      </c>
      <c r="J189" s="73" t="s">
        <v>538</v>
      </c>
      <c r="K189" s="84" t="s">
        <v>877</v>
      </c>
      <c r="L189" s="73" t="s">
        <v>455</v>
      </c>
      <c r="M189" s="85"/>
      <c r="N189" s="84" t="s">
        <v>817</v>
      </c>
    </row>
    <row r="190" spans="1:14" ht="19.5" customHeight="1" hidden="1">
      <c r="A190" s="79">
        <v>10413</v>
      </c>
      <c r="B190" s="100">
        <v>40111</v>
      </c>
      <c r="C190" s="84" t="s">
        <v>581</v>
      </c>
      <c r="D190" s="84"/>
      <c r="E190" s="101">
        <v>500</v>
      </c>
      <c r="F190" s="101"/>
      <c r="G190" s="83">
        <v>66.67727272727274</v>
      </c>
      <c r="H190" s="102" t="s">
        <v>845</v>
      </c>
      <c r="I190" s="84" t="s">
        <v>580</v>
      </c>
      <c r="J190" s="73" t="s">
        <v>538</v>
      </c>
      <c r="K190" s="84" t="s">
        <v>877</v>
      </c>
      <c r="L190" s="73" t="s">
        <v>455</v>
      </c>
      <c r="M190" s="85" t="s">
        <v>535</v>
      </c>
      <c r="N190" s="84" t="s">
        <v>539</v>
      </c>
    </row>
    <row r="191" spans="1:15" ht="19.5" customHeight="1" hidden="1">
      <c r="A191" s="71">
        <v>1042</v>
      </c>
      <c r="B191" s="72">
        <v>40142</v>
      </c>
      <c r="C191" s="73" t="s">
        <v>243</v>
      </c>
      <c r="D191" s="73"/>
      <c r="E191" s="74">
        <v>300</v>
      </c>
      <c r="F191" s="74"/>
      <c r="G191" s="75">
        <v>43.995</v>
      </c>
      <c r="H191" s="76" t="s">
        <v>244</v>
      </c>
      <c r="I191" s="73" t="s">
        <v>580</v>
      </c>
      <c r="J191" s="73" t="s">
        <v>576</v>
      </c>
      <c r="K191" s="73" t="s">
        <v>532</v>
      </c>
      <c r="L191" s="73" t="s">
        <v>455</v>
      </c>
      <c r="M191" s="73" t="s">
        <v>837</v>
      </c>
      <c r="N191" s="73" t="s">
        <v>539</v>
      </c>
      <c r="O191" s="77"/>
    </row>
    <row r="192" spans="1:14" ht="19.5" customHeight="1" hidden="1">
      <c r="A192" s="71">
        <v>1048</v>
      </c>
      <c r="B192" s="72">
        <v>40172</v>
      </c>
      <c r="C192" s="73" t="s">
        <v>243</v>
      </c>
      <c r="D192" s="73"/>
      <c r="E192" s="74">
        <v>500</v>
      </c>
      <c r="F192" s="74"/>
      <c r="G192" s="75">
        <v>73.335</v>
      </c>
      <c r="H192" s="76" t="s">
        <v>244</v>
      </c>
      <c r="I192" s="73" t="s">
        <v>580</v>
      </c>
      <c r="J192" s="73" t="s">
        <v>576</v>
      </c>
      <c r="K192" s="73" t="s">
        <v>532</v>
      </c>
      <c r="L192" s="73" t="s">
        <v>455</v>
      </c>
      <c r="M192" s="73" t="s">
        <v>837</v>
      </c>
      <c r="N192" s="73" t="s">
        <v>539</v>
      </c>
    </row>
    <row r="193" spans="1:15" ht="19.5" customHeight="1" hidden="1">
      <c r="A193" s="71">
        <v>682</v>
      </c>
      <c r="B193" s="72">
        <v>40056</v>
      </c>
      <c r="C193" s="73" t="s">
        <v>243</v>
      </c>
      <c r="D193" s="73"/>
      <c r="E193" s="74">
        <v>750</v>
      </c>
      <c r="F193" s="74"/>
      <c r="G193" s="83">
        <v>109.92678571428573</v>
      </c>
      <c r="H193" s="76" t="s">
        <v>244</v>
      </c>
      <c r="I193" s="73" t="s">
        <v>580</v>
      </c>
      <c r="J193" s="73" t="s">
        <v>847</v>
      </c>
      <c r="K193" s="73" t="s">
        <v>532</v>
      </c>
      <c r="L193" s="73" t="s">
        <v>455</v>
      </c>
      <c r="M193" s="73" t="s">
        <v>837</v>
      </c>
      <c r="N193" s="73" t="s">
        <v>539</v>
      </c>
      <c r="O193" s="77"/>
    </row>
    <row r="194" spans="1:15" ht="19.5" customHeight="1" hidden="1">
      <c r="A194" s="71">
        <v>828</v>
      </c>
      <c r="B194" s="72">
        <v>40081</v>
      </c>
      <c r="C194" s="73" t="s">
        <v>243</v>
      </c>
      <c r="D194" s="73"/>
      <c r="E194" s="74">
        <v>900</v>
      </c>
      <c r="F194" s="74"/>
      <c r="G194" s="75">
        <v>132.021</v>
      </c>
      <c r="H194" s="76" t="s">
        <v>244</v>
      </c>
      <c r="I194" s="73" t="s">
        <v>580</v>
      </c>
      <c r="J194" s="73" t="s">
        <v>847</v>
      </c>
      <c r="K194" s="73" t="s">
        <v>532</v>
      </c>
      <c r="L194" s="73" t="s">
        <v>455</v>
      </c>
      <c r="M194" s="73" t="s">
        <v>837</v>
      </c>
      <c r="N194" s="73" t="s">
        <v>539</v>
      </c>
      <c r="O194" s="77"/>
    </row>
    <row r="195" spans="1:15" ht="19.5" customHeight="1" hidden="1">
      <c r="A195" s="71">
        <v>865</v>
      </c>
      <c r="B195" s="72">
        <v>40115</v>
      </c>
      <c r="C195" s="73" t="s">
        <v>243</v>
      </c>
      <c r="D195" s="73"/>
      <c r="E195" s="74">
        <v>900</v>
      </c>
      <c r="F195" s="74"/>
      <c r="G195" s="75">
        <v>132.021</v>
      </c>
      <c r="H195" s="76" t="s">
        <v>244</v>
      </c>
      <c r="I195" s="73" t="s">
        <v>580</v>
      </c>
      <c r="J195" s="73" t="s">
        <v>847</v>
      </c>
      <c r="K195" s="73" t="s">
        <v>532</v>
      </c>
      <c r="L195" s="73" t="s">
        <v>455</v>
      </c>
      <c r="M195" s="73" t="s">
        <v>837</v>
      </c>
      <c r="N195" s="73" t="s">
        <v>539</v>
      </c>
      <c r="O195" s="77"/>
    </row>
    <row r="196" spans="1:15" ht="19.5" customHeight="1" hidden="1">
      <c r="A196" s="71">
        <v>1045</v>
      </c>
      <c r="B196" s="72">
        <v>40142</v>
      </c>
      <c r="C196" s="73" t="s">
        <v>243</v>
      </c>
      <c r="D196" s="73"/>
      <c r="E196" s="74">
        <v>750</v>
      </c>
      <c r="F196" s="74"/>
      <c r="G196" s="75">
        <v>109.9875</v>
      </c>
      <c r="H196" s="76" t="s">
        <v>244</v>
      </c>
      <c r="I196" s="73" t="s">
        <v>580</v>
      </c>
      <c r="J196" s="73" t="s">
        <v>847</v>
      </c>
      <c r="K196" s="73" t="s">
        <v>532</v>
      </c>
      <c r="L196" s="73" t="s">
        <v>455</v>
      </c>
      <c r="M196" s="73" t="s">
        <v>837</v>
      </c>
      <c r="N196" s="73" t="s">
        <v>539</v>
      </c>
      <c r="O196" s="77"/>
    </row>
    <row r="197" spans="1:14" ht="19.5" customHeight="1" hidden="1">
      <c r="A197" s="71">
        <v>1051</v>
      </c>
      <c r="B197" s="72">
        <v>40172</v>
      </c>
      <c r="C197" s="73" t="s">
        <v>243</v>
      </c>
      <c r="D197" s="73"/>
      <c r="E197" s="74">
        <v>1250</v>
      </c>
      <c r="F197" s="74"/>
      <c r="G197" s="75">
        <v>183.3375</v>
      </c>
      <c r="H197" s="76" t="s">
        <v>244</v>
      </c>
      <c r="I197" s="73" t="s">
        <v>580</v>
      </c>
      <c r="J197" s="73" t="s">
        <v>847</v>
      </c>
      <c r="K197" s="73" t="s">
        <v>532</v>
      </c>
      <c r="L197" s="73" t="s">
        <v>455</v>
      </c>
      <c r="M197" s="73" t="s">
        <v>837</v>
      </c>
      <c r="N197" s="73" t="s">
        <v>539</v>
      </c>
    </row>
    <row r="198" spans="1:15" ht="19.5" customHeight="1" hidden="1">
      <c r="A198" s="71">
        <v>680</v>
      </c>
      <c r="B198" s="72">
        <v>40056</v>
      </c>
      <c r="C198" s="73" t="s">
        <v>243</v>
      </c>
      <c r="D198" s="73"/>
      <c r="E198" s="74">
        <v>900</v>
      </c>
      <c r="F198" s="74"/>
      <c r="G198" s="83">
        <v>131.91214285714287</v>
      </c>
      <c r="H198" s="76" t="s">
        <v>244</v>
      </c>
      <c r="I198" s="73" t="s">
        <v>580</v>
      </c>
      <c r="J198" s="73" t="s">
        <v>446</v>
      </c>
      <c r="K198" s="73" t="s">
        <v>532</v>
      </c>
      <c r="L198" s="73" t="s">
        <v>455</v>
      </c>
      <c r="M198" s="73" t="s">
        <v>837</v>
      </c>
      <c r="N198" s="73" t="s">
        <v>539</v>
      </c>
      <c r="O198" s="77"/>
    </row>
    <row r="199" spans="1:15" ht="19.5" customHeight="1" hidden="1">
      <c r="A199" s="71">
        <v>681</v>
      </c>
      <c r="B199" s="72">
        <v>40056</v>
      </c>
      <c r="C199" s="73" t="s">
        <v>243</v>
      </c>
      <c r="D199" s="73"/>
      <c r="E199" s="74">
        <v>150</v>
      </c>
      <c r="F199" s="74"/>
      <c r="G199" s="83">
        <v>21.985357142857147</v>
      </c>
      <c r="H199" s="76" t="s">
        <v>244</v>
      </c>
      <c r="I199" s="73" t="s">
        <v>580</v>
      </c>
      <c r="J199" s="73" t="s">
        <v>446</v>
      </c>
      <c r="K199" s="73" t="s">
        <v>532</v>
      </c>
      <c r="L199" s="73" t="s">
        <v>455</v>
      </c>
      <c r="M199" s="73" t="s">
        <v>837</v>
      </c>
      <c r="N199" s="73" t="s">
        <v>539</v>
      </c>
      <c r="O199" s="77"/>
    </row>
    <row r="200" spans="1:15" ht="19.5" customHeight="1" hidden="1">
      <c r="A200" s="71">
        <v>826</v>
      </c>
      <c r="B200" s="72">
        <v>40081</v>
      </c>
      <c r="C200" s="73" t="s">
        <v>243</v>
      </c>
      <c r="D200" s="73"/>
      <c r="E200" s="74">
        <v>900</v>
      </c>
      <c r="F200" s="74"/>
      <c r="G200" s="75">
        <v>132.021</v>
      </c>
      <c r="H200" s="76" t="s">
        <v>244</v>
      </c>
      <c r="I200" s="73" t="s">
        <v>580</v>
      </c>
      <c r="J200" s="73" t="s">
        <v>446</v>
      </c>
      <c r="K200" s="73" t="s">
        <v>532</v>
      </c>
      <c r="L200" s="73" t="s">
        <v>455</v>
      </c>
      <c r="M200" s="73" t="s">
        <v>837</v>
      </c>
      <c r="N200" s="73" t="s">
        <v>539</v>
      </c>
      <c r="O200" s="77"/>
    </row>
    <row r="201" spans="1:15" ht="19.5" customHeight="1" hidden="1">
      <c r="A201" s="71">
        <v>827</v>
      </c>
      <c r="B201" s="72">
        <v>40081</v>
      </c>
      <c r="C201" s="73" t="s">
        <v>243</v>
      </c>
      <c r="D201" s="73"/>
      <c r="E201" s="74">
        <v>150</v>
      </c>
      <c r="F201" s="74"/>
      <c r="G201" s="75">
        <v>22.0035</v>
      </c>
      <c r="H201" s="76" t="s">
        <v>244</v>
      </c>
      <c r="I201" s="73" t="s">
        <v>580</v>
      </c>
      <c r="J201" s="73" t="s">
        <v>446</v>
      </c>
      <c r="K201" s="73" t="s">
        <v>532</v>
      </c>
      <c r="L201" s="73" t="s">
        <v>455</v>
      </c>
      <c r="M201" s="73" t="s">
        <v>837</v>
      </c>
      <c r="N201" s="73" t="s">
        <v>539</v>
      </c>
      <c r="O201" s="77"/>
    </row>
    <row r="202" spans="1:15" ht="19.5" customHeight="1" hidden="1">
      <c r="A202" s="71">
        <v>829</v>
      </c>
      <c r="B202" s="72">
        <v>40081</v>
      </c>
      <c r="C202" s="73" t="s">
        <v>243</v>
      </c>
      <c r="D202" s="73"/>
      <c r="E202" s="74">
        <v>150</v>
      </c>
      <c r="F202" s="74"/>
      <c r="G202" s="75">
        <v>22.0035</v>
      </c>
      <c r="H202" s="76" t="s">
        <v>244</v>
      </c>
      <c r="I202" s="73" t="s">
        <v>580</v>
      </c>
      <c r="J202" s="73" t="s">
        <v>446</v>
      </c>
      <c r="K202" s="73" t="s">
        <v>532</v>
      </c>
      <c r="L202" s="73" t="s">
        <v>455</v>
      </c>
      <c r="M202" s="73" t="s">
        <v>837</v>
      </c>
      <c r="N202" s="73" t="s">
        <v>539</v>
      </c>
      <c r="O202" s="77"/>
    </row>
    <row r="203" spans="1:15" ht="19.5" customHeight="1" hidden="1">
      <c r="A203" s="71">
        <v>863</v>
      </c>
      <c r="B203" s="72">
        <v>40115</v>
      </c>
      <c r="C203" s="73" t="s">
        <v>243</v>
      </c>
      <c r="D203" s="73"/>
      <c r="E203" s="74">
        <v>900</v>
      </c>
      <c r="F203" s="74"/>
      <c r="G203" s="75">
        <v>132.021</v>
      </c>
      <c r="H203" s="76" t="s">
        <v>244</v>
      </c>
      <c r="I203" s="73" t="s">
        <v>580</v>
      </c>
      <c r="J203" s="73" t="s">
        <v>446</v>
      </c>
      <c r="K203" s="73" t="s">
        <v>532</v>
      </c>
      <c r="L203" s="73" t="s">
        <v>455</v>
      </c>
      <c r="M203" s="73" t="s">
        <v>837</v>
      </c>
      <c r="N203" s="73" t="s">
        <v>539</v>
      </c>
      <c r="O203" s="77"/>
    </row>
    <row r="204" spans="1:15" ht="19.5" customHeight="1" hidden="1">
      <c r="A204" s="71">
        <v>864</v>
      </c>
      <c r="B204" s="72">
        <v>40115</v>
      </c>
      <c r="C204" s="73" t="s">
        <v>243</v>
      </c>
      <c r="D204" s="73"/>
      <c r="E204" s="74">
        <v>150</v>
      </c>
      <c r="F204" s="74"/>
      <c r="G204" s="75">
        <v>22.0035</v>
      </c>
      <c r="H204" s="76" t="s">
        <v>244</v>
      </c>
      <c r="I204" s="73" t="s">
        <v>580</v>
      </c>
      <c r="J204" s="73" t="s">
        <v>446</v>
      </c>
      <c r="K204" s="73" t="s">
        <v>532</v>
      </c>
      <c r="L204" s="73" t="s">
        <v>455</v>
      </c>
      <c r="M204" s="73" t="s">
        <v>837</v>
      </c>
      <c r="N204" s="73" t="s">
        <v>539</v>
      </c>
      <c r="O204" s="77"/>
    </row>
    <row r="205" spans="1:15" ht="19.5" customHeight="1" hidden="1">
      <c r="A205" s="71">
        <v>866</v>
      </c>
      <c r="B205" s="72">
        <v>40115</v>
      </c>
      <c r="C205" s="73" t="s">
        <v>243</v>
      </c>
      <c r="D205" s="73"/>
      <c r="E205" s="74">
        <v>300</v>
      </c>
      <c r="F205" s="74"/>
      <c r="G205" s="75">
        <v>44.007</v>
      </c>
      <c r="H205" s="76" t="s">
        <v>244</v>
      </c>
      <c r="I205" s="73" t="s">
        <v>580</v>
      </c>
      <c r="J205" s="73" t="s">
        <v>446</v>
      </c>
      <c r="K205" s="73" t="s">
        <v>532</v>
      </c>
      <c r="L205" s="73" t="s">
        <v>455</v>
      </c>
      <c r="M205" s="73" t="s">
        <v>837</v>
      </c>
      <c r="N205" s="73" t="s">
        <v>539</v>
      </c>
      <c r="O205" s="77"/>
    </row>
    <row r="206" spans="1:15" ht="19.5" customHeight="1" hidden="1">
      <c r="A206" s="71">
        <v>1043</v>
      </c>
      <c r="B206" s="72">
        <v>40142</v>
      </c>
      <c r="C206" s="73" t="s">
        <v>243</v>
      </c>
      <c r="D206" s="73"/>
      <c r="E206" s="74">
        <v>450</v>
      </c>
      <c r="F206" s="74"/>
      <c r="G206" s="75">
        <v>65.9925</v>
      </c>
      <c r="H206" s="76" t="s">
        <v>244</v>
      </c>
      <c r="I206" s="73" t="s">
        <v>580</v>
      </c>
      <c r="J206" s="73" t="s">
        <v>446</v>
      </c>
      <c r="K206" s="73" t="s">
        <v>532</v>
      </c>
      <c r="L206" s="73" t="s">
        <v>455</v>
      </c>
      <c r="M206" s="73" t="s">
        <v>837</v>
      </c>
      <c r="N206" s="73" t="s">
        <v>539</v>
      </c>
      <c r="O206" s="77"/>
    </row>
    <row r="207" spans="1:15" ht="19.5" customHeight="1" hidden="1">
      <c r="A207" s="71">
        <v>1044</v>
      </c>
      <c r="B207" s="72">
        <v>40142</v>
      </c>
      <c r="C207" s="73" t="s">
        <v>243</v>
      </c>
      <c r="D207" s="73"/>
      <c r="E207" s="74">
        <v>450</v>
      </c>
      <c r="F207" s="74"/>
      <c r="G207" s="75">
        <v>65.9925</v>
      </c>
      <c r="H207" s="76" t="s">
        <v>244</v>
      </c>
      <c r="I207" s="73" t="s">
        <v>580</v>
      </c>
      <c r="J207" s="73" t="s">
        <v>446</v>
      </c>
      <c r="K207" s="73" t="s">
        <v>532</v>
      </c>
      <c r="L207" s="73" t="s">
        <v>455</v>
      </c>
      <c r="M207" s="73" t="s">
        <v>837</v>
      </c>
      <c r="N207" s="73" t="s">
        <v>539</v>
      </c>
      <c r="O207" s="77"/>
    </row>
    <row r="208" spans="1:14" ht="19.5" customHeight="1" hidden="1">
      <c r="A208" s="109">
        <v>1049</v>
      </c>
      <c r="B208" s="72">
        <v>40172</v>
      </c>
      <c r="C208" s="73" t="s">
        <v>243</v>
      </c>
      <c r="D208" s="73"/>
      <c r="E208" s="74">
        <v>750</v>
      </c>
      <c r="F208" s="74"/>
      <c r="G208" s="75">
        <v>110.0025</v>
      </c>
      <c r="H208" s="76" t="s">
        <v>244</v>
      </c>
      <c r="I208" s="73" t="s">
        <v>580</v>
      </c>
      <c r="J208" s="73" t="s">
        <v>446</v>
      </c>
      <c r="K208" s="73" t="s">
        <v>532</v>
      </c>
      <c r="L208" s="73" t="s">
        <v>455</v>
      </c>
      <c r="M208" s="73" t="s">
        <v>837</v>
      </c>
      <c r="N208" s="73" t="s">
        <v>539</v>
      </c>
    </row>
    <row r="209" spans="1:14" ht="19.5" customHeight="1" hidden="1">
      <c r="A209" s="109">
        <v>1050</v>
      </c>
      <c r="B209" s="72">
        <v>40172</v>
      </c>
      <c r="C209" s="73" t="s">
        <v>243</v>
      </c>
      <c r="D209" s="73"/>
      <c r="E209" s="74">
        <v>500</v>
      </c>
      <c r="F209" s="74"/>
      <c r="G209" s="75">
        <v>73.335</v>
      </c>
      <c r="H209" s="76" t="s">
        <v>244</v>
      </c>
      <c r="I209" s="73" t="s">
        <v>580</v>
      </c>
      <c r="J209" s="73" t="s">
        <v>446</v>
      </c>
      <c r="K209" s="73" t="s">
        <v>532</v>
      </c>
      <c r="L209" s="73" t="s">
        <v>455</v>
      </c>
      <c r="M209" s="73" t="s">
        <v>837</v>
      </c>
      <c r="N209" s="73" t="s">
        <v>539</v>
      </c>
    </row>
    <row r="210" spans="1:15" ht="19.5" customHeight="1" hidden="1">
      <c r="A210" s="109">
        <v>684</v>
      </c>
      <c r="B210" s="72">
        <v>40056</v>
      </c>
      <c r="C210" s="73" t="s">
        <v>243</v>
      </c>
      <c r="D210" s="73"/>
      <c r="E210" s="74">
        <v>900</v>
      </c>
      <c r="F210" s="74"/>
      <c r="G210" s="83">
        <v>131.91214285714287</v>
      </c>
      <c r="H210" s="76" t="s">
        <v>244</v>
      </c>
      <c r="I210" s="73" t="s">
        <v>580</v>
      </c>
      <c r="J210" s="73" t="s">
        <v>848</v>
      </c>
      <c r="K210" s="73" t="s">
        <v>532</v>
      </c>
      <c r="L210" s="73" t="s">
        <v>455</v>
      </c>
      <c r="M210" s="73" t="s">
        <v>837</v>
      </c>
      <c r="N210" s="73" t="s">
        <v>539</v>
      </c>
      <c r="O210" s="77"/>
    </row>
    <row r="211" spans="1:15" ht="19.5" customHeight="1" hidden="1">
      <c r="A211" s="109">
        <v>831</v>
      </c>
      <c r="B211" s="72">
        <v>40081</v>
      </c>
      <c r="C211" s="73" t="s">
        <v>243</v>
      </c>
      <c r="D211" s="73"/>
      <c r="E211" s="74">
        <v>600</v>
      </c>
      <c r="F211" s="74"/>
      <c r="G211" s="75">
        <v>88.014</v>
      </c>
      <c r="H211" s="76" t="s">
        <v>244</v>
      </c>
      <c r="I211" s="73" t="s">
        <v>580</v>
      </c>
      <c r="J211" s="73" t="s">
        <v>848</v>
      </c>
      <c r="K211" s="73" t="s">
        <v>532</v>
      </c>
      <c r="L211" s="73" t="s">
        <v>455</v>
      </c>
      <c r="M211" s="73" t="s">
        <v>837</v>
      </c>
      <c r="N211" s="73" t="s">
        <v>539</v>
      </c>
      <c r="O211" s="77"/>
    </row>
    <row r="212" spans="1:15" ht="19.5" customHeight="1" hidden="1">
      <c r="A212" s="109">
        <v>868</v>
      </c>
      <c r="B212" s="72">
        <v>40115</v>
      </c>
      <c r="C212" s="73" t="s">
        <v>243</v>
      </c>
      <c r="D212" s="73"/>
      <c r="E212" s="74">
        <v>450</v>
      </c>
      <c r="F212" s="74"/>
      <c r="G212" s="75">
        <v>66.0105</v>
      </c>
      <c r="H212" s="76" t="s">
        <v>244</v>
      </c>
      <c r="I212" s="73" t="s">
        <v>580</v>
      </c>
      <c r="J212" s="73" t="s">
        <v>848</v>
      </c>
      <c r="K212" s="73" t="s">
        <v>532</v>
      </c>
      <c r="L212" s="73" t="s">
        <v>455</v>
      </c>
      <c r="M212" s="73" t="s">
        <v>837</v>
      </c>
      <c r="N212" s="73" t="s">
        <v>539</v>
      </c>
      <c r="O212" s="77"/>
    </row>
    <row r="213" spans="1:14" ht="19.5" customHeight="1" hidden="1">
      <c r="A213" s="109">
        <v>1047</v>
      </c>
      <c r="B213" s="72">
        <v>40142</v>
      </c>
      <c r="C213" s="73" t="s">
        <v>243</v>
      </c>
      <c r="D213" s="73"/>
      <c r="E213" s="74">
        <v>450</v>
      </c>
      <c r="F213" s="74"/>
      <c r="G213" s="75">
        <v>65.9925</v>
      </c>
      <c r="H213" s="76" t="s">
        <v>244</v>
      </c>
      <c r="I213" s="73" t="s">
        <v>580</v>
      </c>
      <c r="J213" s="73" t="s">
        <v>848</v>
      </c>
      <c r="K213" s="73" t="s">
        <v>532</v>
      </c>
      <c r="L213" s="73" t="s">
        <v>455</v>
      </c>
      <c r="M213" s="73" t="s">
        <v>837</v>
      </c>
      <c r="N213" s="73" t="s">
        <v>539</v>
      </c>
    </row>
    <row r="214" spans="1:14" ht="19.5" customHeight="1" hidden="1">
      <c r="A214" s="131">
        <v>1053</v>
      </c>
      <c r="B214" s="80">
        <v>40172</v>
      </c>
      <c r="C214" s="81" t="s">
        <v>243</v>
      </c>
      <c r="D214" s="81"/>
      <c r="E214" s="82">
        <v>1000</v>
      </c>
      <c r="F214" s="82"/>
      <c r="G214" s="114">
        <v>146.67</v>
      </c>
      <c r="H214" s="115" t="s">
        <v>244</v>
      </c>
      <c r="I214" s="84" t="s">
        <v>952</v>
      </c>
      <c r="J214" s="81" t="s">
        <v>848</v>
      </c>
      <c r="K214" s="81" t="s">
        <v>375</v>
      </c>
      <c r="L214" s="73" t="s">
        <v>455</v>
      </c>
      <c r="M214" s="81" t="s">
        <v>837</v>
      </c>
      <c r="N214" s="81" t="s">
        <v>539</v>
      </c>
    </row>
    <row r="215" spans="1:15" ht="19.5" customHeight="1" hidden="1">
      <c r="A215" s="109">
        <v>683</v>
      </c>
      <c r="B215" s="72">
        <v>40056</v>
      </c>
      <c r="C215" s="73" t="s">
        <v>243</v>
      </c>
      <c r="D215" s="73"/>
      <c r="E215" s="74">
        <v>300</v>
      </c>
      <c r="F215" s="74"/>
      <c r="G215" s="83">
        <v>43.970714285714294</v>
      </c>
      <c r="H215" s="76" t="s">
        <v>244</v>
      </c>
      <c r="I215" s="73" t="s">
        <v>580</v>
      </c>
      <c r="J215" s="73" t="s">
        <v>538</v>
      </c>
      <c r="K215" s="73" t="s">
        <v>532</v>
      </c>
      <c r="L215" s="73" t="s">
        <v>455</v>
      </c>
      <c r="M215" s="73" t="s">
        <v>837</v>
      </c>
      <c r="N215" s="73" t="s">
        <v>539</v>
      </c>
      <c r="O215" s="77"/>
    </row>
    <row r="216" spans="1:15" ht="19.5" customHeight="1" hidden="1">
      <c r="A216" s="109">
        <v>830</v>
      </c>
      <c r="B216" s="72">
        <v>40081</v>
      </c>
      <c r="C216" s="73" t="s">
        <v>243</v>
      </c>
      <c r="D216" s="73"/>
      <c r="E216" s="74">
        <v>300</v>
      </c>
      <c r="F216" s="74"/>
      <c r="G216" s="75">
        <v>44.007</v>
      </c>
      <c r="H216" s="76" t="s">
        <v>244</v>
      </c>
      <c r="I216" s="73" t="s">
        <v>580</v>
      </c>
      <c r="J216" s="73" t="s">
        <v>538</v>
      </c>
      <c r="K216" s="73" t="s">
        <v>532</v>
      </c>
      <c r="L216" s="73" t="s">
        <v>455</v>
      </c>
      <c r="M216" s="73" t="s">
        <v>837</v>
      </c>
      <c r="N216" s="73" t="s">
        <v>539</v>
      </c>
      <c r="O216" s="77"/>
    </row>
    <row r="217" spans="1:15" ht="19.5" customHeight="1" hidden="1">
      <c r="A217" s="109">
        <v>867</v>
      </c>
      <c r="B217" s="72">
        <v>40115</v>
      </c>
      <c r="C217" s="73" t="s">
        <v>243</v>
      </c>
      <c r="D217" s="73"/>
      <c r="E217" s="74">
        <v>300</v>
      </c>
      <c r="F217" s="74"/>
      <c r="G217" s="75">
        <v>44.007</v>
      </c>
      <c r="H217" s="76" t="s">
        <v>244</v>
      </c>
      <c r="I217" s="73" t="s">
        <v>580</v>
      </c>
      <c r="J217" s="73" t="s">
        <v>538</v>
      </c>
      <c r="K217" s="73" t="s">
        <v>532</v>
      </c>
      <c r="L217" s="73" t="s">
        <v>455</v>
      </c>
      <c r="M217" s="73" t="s">
        <v>837</v>
      </c>
      <c r="N217" s="73" t="s">
        <v>539</v>
      </c>
      <c r="O217" s="77"/>
    </row>
    <row r="218" spans="1:14" ht="19.5" customHeight="1" hidden="1">
      <c r="A218" s="109">
        <v>1046</v>
      </c>
      <c r="B218" s="72">
        <v>40142</v>
      </c>
      <c r="C218" s="73" t="s">
        <v>243</v>
      </c>
      <c r="D218" s="73"/>
      <c r="E218" s="74">
        <v>600</v>
      </c>
      <c r="F218" s="74"/>
      <c r="G218" s="75">
        <v>87.99</v>
      </c>
      <c r="H218" s="76" t="s">
        <v>244</v>
      </c>
      <c r="I218" s="73" t="s">
        <v>580</v>
      </c>
      <c r="J218" s="73" t="s">
        <v>538</v>
      </c>
      <c r="K218" s="73" t="s">
        <v>532</v>
      </c>
      <c r="L218" s="73" t="s">
        <v>455</v>
      </c>
      <c r="M218" s="73" t="s">
        <v>837</v>
      </c>
      <c r="N218" s="73" t="s">
        <v>539</v>
      </c>
    </row>
    <row r="219" spans="1:14" ht="19.5" customHeight="1" hidden="1">
      <c r="A219" s="131">
        <v>1052</v>
      </c>
      <c r="B219" s="80">
        <v>40172</v>
      </c>
      <c r="C219" s="81" t="s">
        <v>243</v>
      </c>
      <c r="D219" s="81"/>
      <c r="E219" s="82">
        <v>1000</v>
      </c>
      <c r="F219" s="82"/>
      <c r="G219" s="114">
        <v>146.67</v>
      </c>
      <c r="H219" s="115" t="s">
        <v>244</v>
      </c>
      <c r="I219" s="84" t="s">
        <v>952</v>
      </c>
      <c r="J219" s="81" t="s">
        <v>538</v>
      </c>
      <c r="K219" s="81" t="s">
        <v>375</v>
      </c>
      <c r="L219" s="73" t="s">
        <v>455</v>
      </c>
      <c r="M219" s="81" t="s">
        <v>837</v>
      </c>
      <c r="N219" s="81" t="s">
        <v>539</v>
      </c>
    </row>
    <row r="220" ht="19.5" customHeight="1" hidden="1">
      <c r="J220" s="96"/>
    </row>
    <row r="221" spans="5:10" ht="19.5" customHeight="1" hidden="1">
      <c r="E221" s="136">
        <f>G221*6.8</f>
        <v>271820.3823171316</v>
      </c>
      <c r="G221" s="137">
        <f>SUM(G2:G219)</f>
        <v>39973.585634872295</v>
      </c>
      <c r="J221" s="96"/>
    </row>
    <row r="222" ht="19.5" customHeight="1" hidden="1"/>
    <row r="223" ht="19.5" customHeight="1" hidden="1"/>
    <row r="224" spans="2:7" ht="19.5" customHeight="1">
      <c r="B224" s="198"/>
      <c r="C224" s="178" t="s">
        <v>55</v>
      </c>
      <c r="D224" s="178" t="s">
        <v>56</v>
      </c>
      <c r="E224" s="202" t="s">
        <v>51</v>
      </c>
      <c r="F224" s="202" t="s">
        <v>52</v>
      </c>
      <c r="G224" s="203" t="s">
        <v>53</v>
      </c>
    </row>
    <row r="225" spans="2:9" ht="19.5" customHeight="1">
      <c r="B225" s="198" t="s">
        <v>95</v>
      </c>
      <c r="C225" s="178" t="s">
        <v>96</v>
      </c>
      <c r="D225" s="178" t="s">
        <v>57</v>
      </c>
      <c r="E225" s="199">
        <v>50</v>
      </c>
      <c r="F225" s="201">
        <f>G225/12</f>
        <v>1368.6125001763464</v>
      </c>
      <c r="G225" s="200">
        <v>16423.350002116156</v>
      </c>
      <c r="H225" s="204">
        <f>G225/$G$229</f>
        <v>0.4108550619434225</v>
      </c>
      <c r="I225" s="78" t="s">
        <v>54</v>
      </c>
    </row>
    <row r="226" spans="2:8" ht="19.5" customHeight="1">
      <c r="B226" s="198" t="s">
        <v>97</v>
      </c>
      <c r="C226" s="178" t="s">
        <v>133</v>
      </c>
      <c r="D226" s="178" t="s">
        <v>58</v>
      </c>
      <c r="E226" s="199">
        <v>50</v>
      </c>
      <c r="F226" s="201">
        <f>G226/10</f>
        <v>1455.3428989898987</v>
      </c>
      <c r="G226" s="200">
        <v>14553.428989898986</v>
      </c>
      <c r="H226" s="204">
        <f>G226/$G$229</f>
        <v>0.36407614575368036</v>
      </c>
    </row>
    <row r="227" spans="2:8" ht="19.5" customHeight="1">
      <c r="B227" s="198" t="s">
        <v>134</v>
      </c>
      <c r="C227" s="178" t="s">
        <v>135</v>
      </c>
      <c r="D227" s="178" t="s">
        <v>58</v>
      </c>
      <c r="E227" s="199">
        <v>50</v>
      </c>
      <c r="F227" s="201">
        <f>G227/6</f>
        <v>1083.9432500000003</v>
      </c>
      <c r="G227" s="200">
        <v>6503.659500000002</v>
      </c>
      <c r="H227" s="204">
        <f>G227/$G$229</f>
        <v>0.1626989272217381</v>
      </c>
    </row>
    <row r="228" spans="2:8" ht="19.5" customHeight="1">
      <c r="B228" s="198" t="s">
        <v>136</v>
      </c>
      <c r="C228" s="178" t="s">
        <v>50</v>
      </c>
      <c r="D228" s="178" t="s">
        <v>58</v>
      </c>
      <c r="E228" s="199">
        <v>50</v>
      </c>
      <c r="F228" s="201">
        <f>G228/5</f>
        <v>498.6294285714286</v>
      </c>
      <c r="G228" s="200">
        <v>2493.147142857143</v>
      </c>
      <c r="H228" s="204">
        <f>G228/$G$229</f>
        <v>0.062369865081159076</v>
      </c>
    </row>
    <row r="229" spans="2:8" ht="19.5" customHeight="1">
      <c r="B229" s="198"/>
      <c r="C229" s="178"/>
      <c r="D229" s="178"/>
      <c r="E229" s="199"/>
      <c r="F229" s="199"/>
      <c r="G229" s="203">
        <f>SUM(G225:G228)</f>
        <v>39973.58563487229</v>
      </c>
      <c r="H229" s="204">
        <f>G229/$G$229</f>
        <v>1</v>
      </c>
    </row>
  </sheetData>
  <sheetProtection/>
  <dataValidations count="1">
    <dataValidation type="list" allowBlank="1" showInputMessage="1" showErrorMessage="1" sqref="K141:K142 K157:K158 K208:K219">
      <formula1>$Q$63:$Q$67</formula1>
    </dataValidation>
  </dataValidations>
  <printOptions gridLines="1" horizontalCentered="1"/>
  <pageMargins left="0.25" right="0.25" top="1.25" bottom="1" header="0.5" footer="0.5"/>
  <pageSetup fitToHeight="50" fitToWidth="1" horizontalDpi="600" verticalDpi="600" orientation="landscape" paperSize="9" scale="50"/>
  <headerFooter alignWithMargins="0">
    <oddHeader>&amp;C&amp;"Arial,Bold"&amp;12GOLDEN BRIDGES
2009 EXPENSES DETAIL
JAN 1, 2009 - DEC 31, 2009</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B14" sqref="B14"/>
    </sheetView>
  </sheetViews>
  <sheetFormatPr defaultColWidth="11.57421875" defaultRowHeight="27" customHeight="1"/>
  <cols>
    <col min="1" max="1" width="5.8515625" style="0" customWidth="1"/>
    <col min="2" max="2" width="36.28125" style="0" customWidth="1"/>
    <col min="3" max="3" width="21.421875" style="0" customWidth="1"/>
  </cols>
  <sheetData>
    <row r="1" ht="51" customHeight="1">
      <c r="C1" s="63" t="s">
        <v>1114</v>
      </c>
    </row>
    <row r="2" spans="1:3" ht="27" customHeight="1" thickBot="1">
      <c r="A2" s="67" t="s">
        <v>1052</v>
      </c>
      <c r="C2" s="62">
        <v>44973.77</v>
      </c>
    </row>
    <row r="3" spans="2:3" ht="27" customHeight="1" thickTop="1">
      <c r="B3" s="57" t="s">
        <v>957</v>
      </c>
      <c r="C3" s="60">
        <f>'09 P&amp;L'!K9</f>
        <v>192815.2045703999</v>
      </c>
    </row>
    <row r="4" spans="2:3" ht="27" customHeight="1">
      <c r="B4" s="57" t="s">
        <v>958</v>
      </c>
      <c r="C4" s="60">
        <f>-'09 P&amp;L'!K50</f>
        <v>-172510.75587308497</v>
      </c>
    </row>
    <row r="5" spans="2:3" ht="27" customHeight="1">
      <c r="B5" s="66" t="s">
        <v>1049</v>
      </c>
      <c r="C5" s="60">
        <f>SUM(C3:C4)</f>
        <v>20304.448697314918</v>
      </c>
    </row>
    <row r="6" ht="27" customHeight="1" thickBot="1"/>
    <row r="7" spans="2:3" ht="27" customHeight="1" thickBot="1" thickTop="1">
      <c r="B7" s="19" t="s">
        <v>1050</v>
      </c>
      <c r="C7" s="147">
        <f>SUM(C5:C6)</f>
        <v>20304.448697314918</v>
      </c>
    </row>
    <row r="8" spans="1:3" ht="27" customHeight="1" thickBot="1" thickTop="1">
      <c r="A8" s="67" t="s">
        <v>1051</v>
      </c>
      <c r="B8" s="67"/>
      <c r="C8" s="65">
        <f>C2+C7</f>
        <v>65278.218697314915</v>
      </c>
    </row>
    <row r="9" ht="27" customHeight="1" thickTop="1"/>
  </sheetData>
  <sheetProtection/>
  <printOptions horizontalCentered="1"/>
  <pageMargins left="0.75" right="0.75" top="1" bottom="1" header="0.5" footer="0.5"/>
  <pageSetup fitToHeight="1" fitToWidth="1" orientation="portrait" paperSize="9"/>
  <headerFooter alignWithMargins="0">
    <oddHeader>&amp;C&amp;"Arial,Bold"&amp;12GOLDEN BRIDGES
2009 CASH FLOW STATEMENT
(JAN 1, 2009 - DEC 31, 2009)</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C23" sqref="C23"/>
    </sheetView>
  </sheetViews>
  <sheetFormatPr defaultColWidth="11.57421875" defaultRowHeight="27" customHeight="1"/>
  <cols>
    <col min="1" max="1" width="5.8515625" style="0" customWidth="1"/>
    <col min="2" max="2" width="36.28125" style="0" customWidth="1"/>
    <col min="3" max="3" width="21.421875" style="0" customWidth="1"/>
    <col min="4" max="4" width="3.421875" style="0" customWidth="1"/>
  </cols>
  <sheetData>
    <row r="2" spans="3:4" ht="27" customHeight="1">
      <c r="C2" s="229" t="s">
        <v>71</v>
      </c>
      <c r="D2" s="228"/>
    </row>
    <row r="3" spans="1:3" ht="27" customHeight="1">
      <c r="A3" s="149" t="s">
        <v>1115</v>
      </c>
      <c r="C3" s="69" t="s">
        <v>1053</v>
      </c>
    </row>
    <row r="4" ht="27" customHeight="1">
      <c r="B4" s="57" t="s">
        <v>1054</v>
      </c>
    </row>
    <row r="5" spans="2:3" ht="27" customHeight="1">
      <c r="B5" s="58" t="s">
        <v>1055</v>
      </c>
      <c r="C5" s="61">
        <f>'09 Cashflow'!C8</f>
        <v>65278.218697314915</v>
      </c>
    </row>
    <row r="6" spans="2:3" ht="27" customHeight="1">
      <c r="B6" s="58" t="s">
        <v>1056</v>
      </c>
      <c r="C6" s="61">
        <v>0</v>
      </c>
    </row>
    <row r="7" spans="2:3" ht="27" customHeight="1" thickBot="1">
      <c r="B7" s="68" t="s">
        <v>1057</v>
      </c>
      <c r="C7" s="59">
        <f>SUM(C5:C6)</f>
        <v>65278.218697314915</v>
      </c>
    </row>
    <row r="8" spans="1:3" ht="27" customHeight="1" thickBot="1">
      <c r="A8" s="149" t="s">
        <v>1116</v>
      </c>
      <c r="C8" s="148">
        <f>C7</f>
        <v>65278.218697314915</v>
      </c>
    </row>
    <row r="9" ht="27" customHeight="1" thickTop="1"/>
    <row r="10" ht="27" customHeight="1">
      <c r="A10" s="149" t="s">
        <v>1117</v>
      </c>
    </row>
    <row r="11" ht="27" customHeight="1">
      <c r="B11" s="57" t="s">
        <v>1058</v>
      </c>
    </row>
    <row r="12" spans="2:3" ht="27" customHeight="1">
      <c r="B12" s="58" t="s">
        <v>1059</v>
      </c>
      <c r="C12" s="61">
        <v>400</v>
      </c>
    </row>
    <row r="13" spans="2:3" ht="27" customHeight="1">
      <c r="B13" s="58" t="s">
        <v>1060</v>
      </c>
      <c r="C13" s="61">
        <v>120000</v>
      </c>
    </row>
    <row r="14" spans="2:3" ht="27" customHeight="1" thickBot="1">
      <c r="B14" s="57" t="s">
        <v>938</v>
      </c>
      <c r="C14" s="59">
        <f>SUM(C12:C13)</f>
        <v>120400</v>
      </c>
    </row>
    <row r="16" ht="27" customHeight="1">
      <c r="B16" s="57" t="s">
        <v>939</v>
      </c>
    </row>
    <row r="17" spans="2:3" ht="27" customHeight="1">
      <c r="B17" s="58" t="s">
        <v>941</v>
      </c>
      <c r="C17" s="61">
        <f>-75426.23</f>
        <v>-75426.23</v>
      </c>
    </row>
    <row r="18" spans="2:3" ht="27" customHeight="1">
      <c r="B18" s="58" t="s">
        <v>942</v>
      </c>
      <c r="C18" s="231">
        <f>'09 Cashflow'!C5</f>
        <v>20304.448697314918</v>
      </c>
    </row>
    <row r="19" spans="2:4" ht="27" customHeight="1" thickBot="1">
      <c r="B19" s="57" t="s">
        <v>940</v>
      </c>
      <c r="C19" s="59">
        <f>SUM(C17:C18)</f>
        <v>-55121.78130268508</v>
      </c>
      <c r="D19" s="11"/>
    </row>
    <row r="20" spans="1:4" ht="27" customHeight="1" thickBot="1">
      <c r="A20" s="149" t="s">
        <v>1118</v>
      </c>
      <c r="B20" s="149"/>
      <c r="C20" s="148">
        <f>C14+C19</f>
        <v>65278.21869731492</v>
      </c>
      <c r="D20" s="11"/>
    </row>
    <row r="21" ht="27" customHeight="1" thickTop="1"/>
    <row r="22" ht="27" customHeight="1">
      <c r="C22" s="11"/>
    </row>
  </sheetData>
  <sheetProtection/>
  <printOptions horizontalCentered="1"/>
  <pageMargins left="0.75" right="0.75" top="1" bottom="1" header="0.5" footer="0.5"/>
  <pageSetup fitToHeight="1" fitToWidth="1" orientation="portrait"/>
  <headerFooter alignWithMargins="0">
    <oddHeader>&amp;C&amp;"Arial,Bold"&amp;12GOLDEN BRIDGES
2009 BALANCE SHEET
AS OF DEC 31, 2009</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zoomScale="125" zoomScaleNormal="125" zoomScalePageLayoutView="0" workbookViewId="0" topLeftCell="A32">
      <selection activeCell="H10" sqref="H10"/>
    </sheetView>
  </sheetViews>
  <sheetFormatPr defaultColWidth="10.8515625" defaultRowHeight="22.5" customHeight="1"/>
  <cols>
    <col min="1" max="1" width="5.00390625" style="160" customWidth="1"/>
    <col min="2" max="2" width="58.7109375" style="160" customWidth="1"/>
    <col min="3" max="3" width="12.00390625" style="160" bestFit="1" customWidth="1"/>
    <col min="4" max="4" width="15.00390625" style="160" customWidth="1"/>
    <col min="5" max="5" width="14.00390625" style="160" customWidth="1"/>
    <col min="6" max="16384" width="10.8515625" style="160" customWidth="1"/>
  </cols>
  <sheetData>
    <row r="1" spans="1:5" ht="48">
      <c r="A1" s="157" t="s">
        <v>1048</v>
      </c>
      <c r="B1" s="158" t="s">
        <v>1076</v>
      </c>
      <c r="E1" s="99"/>
    </row>
    <row r="2" spans="1:5" ht="18.75" customHeight="1">
      <c r="A2" s="232" t="s">
        <v>1000</v>
      </c>
      <c r="B2" s="232"/>
      <c r="C2" s="161" t="s">
        <v>1111</v>
      </c>
      <c r="D2" s="161" t="s">
        <v>1112</v>
      </c>
      <c r="E2" s="161" t="s">
        <v>983</v>
      </c>
    </row>
    <row r="3" spans="1:6" ht="18.75" customHeight="1">
      <c r="A3" s="162">
        <v>3</v>
      </c>
      <c r="B3" s="163" t="s">
        <v>590</v>
      </c>
      <c r="C3" s="164">
        <v>2100</v>
      </c>
      <c r="D3" s="164">
        <f>'09 P&amp;L'!J3</f>
        <v>1475</v>
      </c>
      <c r="E3" s="31">
        <f>'09 P&amp;L'!K3</f>
        <v>3575</v>
      </c>
      <c r="F3" s="159">
        <f>E3/$E$9</f>
        <v>0.01854106893678455</v>
      </c>
    </row>
    <row r="4" spans="1:6" s="165" customFormat="1" ht="18.75" customHeight="1">
      <c r="A4" s="162">
        <v>4</v>
      </c>
      <c r="B4" s="163" t="s">
        <v>1108</v>
      </c>
      <c r="C4" s="164">
        <v>0</v>
      </c>
      <c r="D4" s="164">
        <v>3813.522197385108</v>
      </c>
      <c r="E4" s="31">
        <f>'09 P&amp;L'!K4</f>
        <v>3813.522197385108</v>
      </c>
      <c r="F4" s="159">
        <f>E4/$E$9</f>
        <v>0.019778119707321788</v>
      </c>
    </row>
    <row r="5" spans="1:7" ht="18.75" customHeight="1">
      <c r="A5" s="162">
        <v>6</v>
      </c>
      <c r="B5" s="163" t="s">
        <v>731</v>
      </c>
      <c r="C5" s="164">
        <f>SUM('09 P&amp;L'!C5:G5)</f>
        <v>115617.29411764705</v>
      </c>
      <c r="D5" s="164">
        <f>'09 P&amp;L'!J5</f>
        <v>66806.12796125007</v>
      </c>
      <c r="E5" s="31">
        <f>'09 P&amp;L'!K5</f>
        <v>182423.42207889713</v>
      </c>
      <c r="F5" s="159">
        <f>E5/$E$9</f>
        <v>0.9461049634822313</v>
      </c>
      <c r="G5" s="254"/>
    </row>
    <row r="6" spans="1:6" ht="18.75" customHeight="1">
      <c r="A6" s="162">
        <v>8</v>
      </c>
      <c r="B6" s="163" t="s">
        <v>658</v>
      </c>
      <c r="C6" s="164">
        <v>0</v>
      </c>
      <c r="D6" s="164">
        <v>3000</v>
      </c>
      <c r="E6" s="31">
        <f>'09 P&amp;L'!K6</f>
        <v>3000</v>
      </c>
      <c r="F6" s="159">
        <f>E6/$E$9</f>
        <v>0.015558938967931093</v>
      </c>
    </row>
    <row r="7" spans="1:6" s="165" customFormat="1" ht="18.75" customHeight="1">
      <c r="A7" s="162">
        <v>14</v>
      </c>
      <c r="B7" s="163" t="s">
        <v>504</v>
      </c>
      <c r="C7" s="164">
        <v>0</v>
      </c>
      <c r="D7" s="164">
        <v>3.2602941176470583</v>
      </c>
      <c r="E7" s="31">
        <f>'09 P&amp;L'!K7</f>
        <v>3.2602941176470583</v>
      </c>
      <c r="F7" s="159">
        <f>E7/$E$9</f>
        <v>1.690890573132511E-05</v>
      </c>
    </row>
    <row r="8" spans="1:5" ht="18.75" customHeight="1">
      <c r="A8" s="166"/>
      <c r="B8" s="166"/>
      <c r="C8" s="161"/>
      <c r="D8" s="161"/>
      <c r="E8" s="164"/>
    </row>
    <row r="9" spans="1:8" ht="18.75" customHeight="1">
      <c r="A9" s="166"/>
      <c r="B9" s="167" t="s">
        <v>955</v>
      </c>
      <c r="C9" s="164">
        <v>117717.29411764705</v>
      </c>
      <c r="D9" s="164">
        <f>SUM(D3:D8)</f>
        <v>75097.91045275281</v>
      </c>
      <c r="E9" s="161">
        <f>SUM(E3:E8)</f>
        <v>192815.2045703999</v>
      </c>
      <c r="F9" s="159">
        <f>E9/$E$9</f>
        <v>1</v>
      </c>
      <c r="H9" s="255"/>
    </row>
    <row r="10" spans="1:5" ht="18.75" customHeight="1">
      <c r="A10" s="166"/>
      <c r="B10" s="167"/>
      <c r="C10" s="159">
        <f>C9/E9</f>
        <v>0.6105187315488214</v>
      </c>
      <c r="D10" s="159">
        <f>D9/E9</f>
        <v>0.3894812684511785</v>
      </c>
      <c r="E10" s="168">
        <f>E9/E9</f>
        <v>1</v>
      </c>
    </row>
    <row r="11" spans="1:5" ht="18.75" customHeight="1">
      <c r="A11" s="166"/>
      <c r="B11" s="166"/>
      <c r="C11" s="161"/>
      <c r="D11" s="161"/>
      <c r="E11" s="164"/>
    </row>
    <row r="12" spans="1:5" ht="18.75" customHeight="1">
      <c r="A12" s="232" t="s">
        <v>999</v>
      </c>
      <c r="B12" s="232"/>
      <c r="C12" s="161" t="s">
        <v>1110</v>
      </c>
      <c r="D12" s="161" t="s">
        <v>1109</v>
      </c>
      <c r="E12" s="161" t="s">
        <v>983</v>
      </c>
    </row>
    <row r="13" spans="1:6" ht="18.75" customHeight="1">
      <c r="A13" s="166">
        <v>1</v>
      </c>
      <c r="B13" s="169" t="s">
        <v>596</v>
      </c>
      <c r="C13" s="164">
        <v>0</v>
      </c>
      <c r="D13" s="164">
        <v>0</v>
      </c>
      <c r="E13" s="31">
        <f>'09 P&amp;L'!K12</f>
        <v>0</v>
      </c>
      <c r="F13" s="159">
        <f aca="true" t="shared" si="0" ref="F13:F49">E13/$E$51</f>
        <v>0</v>
      </c>
    </row>
    <row r="14" spans="1:6" ht="18.75" customHeight="1">
      <c r="A14" s="166">
        <v>2</v>
      </c>
      <c r="B14" s="169" t="s">
        <v>599</v>
      </c>
      <c r="C14" s="164">
        <v>0</v>
      </c>
      <c r="D14" s="164">
        <v>0</v>
      </c>
      <c r="E14" s="31">
        <f>'09 P&amp;L'!K13</f>
        <v>0</v>
      </c>
      <c r="F14" s="159">
        <f t="shared" si="0"/>
        <v>0</v>
      </c>
    </row>
    <row r="15" spans="1:6" ht="18.75" customHeight="1">
      <c r="A15" s="166">
        <v>3</v>
      </c>
      <c r="B15" s="169" t="s">
        <v>641</v>
      </c>
      <c r="C15" s="164">
        <v>3400</v>
      </c>
      <c r="D15" s="164">
        <v>0</v>
      </c>
      <c r="E15" s="31">
        <f>'09 P&amp;L'!K14</f>
        <v>3400</v>
      </c>
      <c r="F15" s="159">
        <f t="shared" si="0"/>
        <v>0.01970891601971391</v>
      </c>
    </row>
    <row r="16" spans="1:6" ht="18.75" customHeight="1">
      <c r="A16" s="166">
        <v>4</v>
      </c>
      <c r="B16" s="169" t="s">
        <v>465</v>
      </c>
      <c r="C16" s="164">
        <v>0</v>
      </c>
      <c r="D16" s="164">
        <v>0</v>
      </c>
      <c r="E16" s="31">
        <f>'09 P&amp;L'!K15</f>
        <v>0</v>
      </c>
      <c r="F16" s="159">
        <f t="shared" si="0"/>
        <v>0</v>
      </c>
    </row>
    <row r="17" spans="1:6" ht="18.75" customHeight="1">
      <c r="A17" s="166">
        <v>5</v>
      </c>
      <c r="B17" s="169" t="s">
        <v>580</v>
      </c>
      <c r="C17" s="164">
        <v>29956.802591863277</v>
      </c>
      <c r="D17" s="164">
        <v>10016.78304300902</v>
      </c>
      <c r="E17" s="31">
        <f>'09 P&amp;L'!K16</f>
        <v>39973.585634872295</v>
      </c>
      <c r="F17" s="159">
        <f t="shared" si="0"/>
        <v>0.23171648302486483</v>
      </c>
    </row>
    <row r="18" spans="1:6" ht="18.75" customHeight="1">
      <c r="A18" s="166">
        <v>6</v>
      </c>
      <c r="B18" s="169" t="s">
        <v>430</v>
      </c>
      <c r="C18" s="164">
        <v>0</v>
      </c>
      <c r="D18" s="164">
        <v>0</v>
      </c>
      <c r="E18" s="31">
        <f>'09 P&amp;L'!K17</f>
        <v>0</v>
      </c>
      <c r="F18" s="159">
        <f t="shared" si="0"/>
        <v>0</v>
      </c>
    </row>
    <row r="19" spans="1:6" ht="18.75" customHeight="1">
      <c r="A19" s="166">
        <v>7</v>
      </c>
      <c r="B19" s="169" t="s">
        <v>846</v>
      </c>
      <c r="C19" s="164">
        <v>0</v>
      </c>
      <c r="D19" s="164">
        <v>0</v>
      </c>
      <c r="E19" s="31">
        <f>'09 P&amp;L'!K18</f>
        <v>0</v>
      </c>
      <c r="F19" s="159">
        <f t="shared" si="0"/>
        <v>0</v>
      </c>
    </row>
    <row r="20" spans="1:6" ht="18.75" customHeight="1">
      <c r="A20" s="166">
        <v>8</v>
      </c>
      <c r="B20" s="169" t="s">
        <v>390</v>
      </c>
      <c r="C20" s="164">
        <v>0</v>
      </c>
      <c r="D20" s="164">
        <v>0</v>
      </c>
      <c r="E20" s="31">
        <f>'09 P&amp;L'!K19</f>
        <v>0</v>
      </c>
      <c r="F20" s="159">
        <f t="shared" si="0"/>
        <v>0</v>
      </c>
    </row>
    <row r="21" spans="1:6" ht="18.75" customHeight="1">
      <c r="A21" s="166">
        <v>9</v>
      </c>
      <c r="B21" s="169" t="s">
        <v>805</v>
      </c>
      <c r="C21" s="164">
        <v>0</v>
      </c>
      <c r="D21" s="164">
        <v>0</v>
      </c>
      <c r="E21" s="31">
        <f>'09 P&amp;L'!K20</f>
        <v>0</v>
      </c>
      <c r="F21" s="159">
        <f t="shared" si="0"/>
        <v>0</v>
      </c>
    </row>
    <row r="22" spans="1:6" ht="18.75" customHeight="1">
      <c r="A22" s="166">
        <v>10</v>
      </c>
      <c r="B22" s="169" t="s">
        <v>426</v>
      </c>
      <c r="C22" s="164">
        <v>0</v>
      </c>
      <c r="D22" s="164">
        <v>2588.0268856738226</v>
      </c>
      <c r="E22" s="31">
        <f>'09 P&amp;L'!K21</f>
        <v>2588.0268856738226</v>
      </c>
      <c r="F22" s="159">
        <f t="shared" si="0"/>
        <v>0.015002118984266795</v>
      </c>
    </row>
    <row r="23" spans="1:6" ht="18.75" customHeight="1">
      <c r="A23" s="166">
        <v>12</v>
      </c>
      <c r="B23" s="169" t="s">
        <v>421</v>
      </c>
      <c r="C23" s="164">
        <v>0</v>
      </c>
      <c r="D23" s="164">
        <v>0</v>
      </c>
      <c r="E23" s="31">
        <f>'09 P&amp;L'!K22</f>
        <v>0</v>
      </c>
      <c r="F23" s="159">
        <f t="shared" si="0"/>
        <v>0</v>
      </c>
    </row>
    <row r="24" spans="1:6" ht="18.75" customHeight="1">
      <c r="A24" s="166">
        <v>14</v>
      </c>
      <c r="B24" s="169" t="s">
        <v>867</v>
      </c>
      <c r="C24" s="164">
        <v>820.0296</v>
      </c>
      <c r="D24" s="164">
        <v>619.5058</v>
      </c>
      <c r="E24" s="31">
        <f>'09 P&amp;L'!K23</f>
        <v>1439.5354</v>
      </c>
      <c r="F24" s="159">
        <f t="shared" si="0"/>
        <v>0.008344612442942727</v>
      </c>
    </row>
    <row r="25" spans="1:6" ht="18.75" customHeight="1">
      <c r="A25" s="166">
        <v>15</v>
      </c>
      <c r="B25" s="169" t="s">
        <v>668</v>
      </c>
      <c r="C25" s="164">
        <v>0</v>
      </c>
      <c r="D25" s="164">
        <v>0</v>
      </c>
      <c r="E25" s="31">
        <f>'09 P&amp;L'!K24</f>
        <v>0</v>
      </c>
      <c r="F25" s="159">
        <f t="shared" si="0"/>
        <v>0</v>
      </c>
    </row>
    <row r="26" spans="1:6" ht="18.75" customHeight="1">
      <c r="A26" s="166">
        <v>16</v>
      </c>
      <c r="B26" s="169" t="s">
        <v>537</v>
      </c>
      <c r="C26" s="164">
        <v>1355.3024</v>
      </c>
      <c r="D26" s="164">
        <v>2400</v>
      </c>
      <c r="E26" s="31">
        <f>'09 P&amp;L'!K25</f>
        <v>3755.3024</v>
      </c>
      <c r="F26" s="159">
        <f t="shared" si="0"/>
        <v>0.021768511655950028</v>
      </c>
    </row>
    <row r="27" spans="1:6" ht="18.75" customHeight="1">
      <c r="A27" s="166">
        <v>17</v>
      </c>
      <c r="B27" s="169" t="s">
        <v>313</v>
      </c>
      <c r="C27" s="164">
        <v>22832.08540550833</v>
      </c>
      <c r="D27" s="164">
        <v>0</v>
      </c>
      <c r="E27" s="31">
        <f>'09 P&amp;L'!K26</f>
        <v>22832.08540550833</v>
      </c>
      <c r="F27" s="159">
        <f t="shared" si="0"/>
        <v>0.13235166288591155</v>
      </c>
    </row>
    <row r="28" spans="1:6" ht="18.75" customHeight="1">
      <c r="A28" s="166">
        <v>17</v>
      </c>
      <c r="B28" s="169" t="s">
        <v>724</v>
      </c>
      <c r="C28" s="164">
        <v>46418.49658793865</v>
      </c>
      <c r="D28" s="164">
        <v>0</v>
      </c>
      <c r="E28" s="31">
        <f>'09 P&amp;L'!K27</f>
        <v>46418.49658793865</v>
      </c>
      <c r="F28" s="159">
        <f t="shared" si="0"/>
        <v>0.26907595618031166</v>
      </c>
    </row>
    <row r="29" spans="1:6" ht="18.75" customHeight="1">
      <c r="A29" s="166">
        <v>17</v>
      </c>
      <c r="B29" s="169" t="s">
        <v>740</v>
      </c>
      <c r="C29" s="164">
        <v>1585.9206153267787</v>
      </c>
      <c r="D29" s="164">
        <v>80.9469</v>
      </c>
      <c r="E29" s="31">
        <f>'09 P&amp;L'!K28</f>
        <v>1666.8675153267789</v>
      </c>
      <c r="F29" s="159">
        <f t="shared" si="0"/>
        <v>0.009662397610460198</v>
      </c>
    </row>
    <row r="30" spans="1:6" ht="18.75" customHeight="1">
      <c r="A30" s="166">
        <v>18</v>
      </c>
      <c r="B30" s="169" t="s">
        <v>470</v>
      </c>
      <c r="C30" s="164">
        <v>0</v>
      </c>
      <c r="D30" s="164">
        <v>0</v>
      </c>
      <c r="E30" s="31">
        <f>'09 P&amp;L'!K29</f>
        <v>0</v>
      </c>
      <c r="F30" s="159">
        <f t="shared" si="0"/>
        <v>0</v>
      </c>
    </row>
    <row r="31" spans="1:6" ht="18.75" customHeight="1">
      <c r="A31" s="166">
        <v>19</v>
      </c>
      <c r="B31" s="169" t="s">
        <v>802</v>
      </c>
      <c r="C31" s="164">
        <v>361.6253</v>
      </c>
      <c r="D31" s="164">
        <v>0</v>
      </c>
      <c r="E31" s="31">
        <f>'09 P&amp;L'!K30</f>
        <v>361.6253</v>
      </c>
      <c r="F31" s="159">
        <f t="shared" si="0"/>
        <v>0.002096247843618779</v>
      </c>
    </row>
    <row r="32" spans="1:6" ht="18.75" customHeight="1">
      <c r="A32" s="166">
        <v>20</v>
      </c>
      <c r="B32" s="169" t="s">
        <v>713</v>
      </c>
      <c r="C32" s="164">
        <v>0</v>
      </c>
      <c r="D32" s="164">
        <v>0</v>
      </c>
      <c r="E32" s="31">
        <f>'09 P&amp;L'!K31</f>
        <v>0</v>
      </c>
      <c r="F32" s="159">
        <f t="shared" si="0"/>
        <v>0</v>
      </c>
    </row>
    <row r="33" spans="1:6" ht="18.75" customHeight="1">
      <c r="A33" s="166">
        <v>21</v>
      </c>
      <c r="B33" s="169" t="s">
        <v>716</v>
      </c>
      <c r="C33" s="164">
        <v>0</v>
      </c>
      <c r="D33" s="164">
        <v>0</v>
      </c>
      <c r="E33" s="31">
        <f>'09 P&amp;L'!K32</f>
        <v>0</v>
      </c>
      <c r="F33" s="159">
        <f t="shared" si="0"/>
        <v>0</v>
      </c>
    </row>
    <row r="34" spans="1:6" ht="18.75" customHeight="1">
      <c r="A34" s="166">
        <v>22</v>
      </c>
      <c r="B34" s="169" t="s">
        <v>720</v>
      </c>
      <c r="C34" s="164">
        <v>0</v>
      </c>
      <c r="D34" s="164">
        <v>0</v>
      </c>
      <c r="E34" s="31">
        <f>'09 P&amp;L'!K33</f>
        <v>0</v>
      </c>
      <c r="F34" s="159">
        <f t="shared" si="0"/>
        <v>0</v>
      </c>
    </row>
    <row r="35" spans="1:6" ht="18.75" customHeight="1">
      <c r="A35" s="166">
        <v>23</v>
      </c>
      <c r="B35" s="169" t="s">
        <v>579</v>
      </c>
      <c r="C35" s="164">
        <v>0</v>
      </c>
      <c r="D35" s="164">
        <v>0</v>
      </c>
      <c r="E35" s="31">
        <f>'09 P&amp;L'!K34</f>
        <v>0</v>
      </c>
      <c r="F35" s="159">
        <f t="shared" si="0"/>
        <v>0</v>
      </c>
    </row>
    <row r="36" spans="1:6" ht="18.75" customHeight="1">
      <c r="A36" s="166" t="s">
        <v>986</v>
      </c>
      <c r="B36" s="169" t="s">
        <v>830</v>
      </c>
      <c r="C36" s="164">
        <v>0</v>
      </c>
      <c r="D36" s="164">
        <v>0</v>
      </c>
      <c r="E36" s="31">
        <f>'09 P&amp;L'!K35</f>
        <v>0</v>
      </c>
      <c r="F36" s="159">
        <f t="shared" si="0"/>
        <v>0</v>
      </c>
    </row>
    <row r="37" spans="1:6" ht="18.75" customHeight="1">
      <c r="A37" s="166" t="s">
        <v>987</v>
      </c>
      <c r="B37" s="169" t="s">
        <v>754</v>
      </c>
      <c r="C37" s="164">
        <v>0</v>
      </c>
      <c r="D37" s="164">
        <v>2672.5353380952383</v>
      </c>
      <c r="E37" s="31">
        <f>'09 P&amp;L'!K36</f>
        <v>2672.5353380952383</v>
      </c>
      <c r="F37" s="159">
        <f t="shared" si="0"/>
        <v>0.015491992511246111</v>
      </c>
    </row>
    <row r="38" spans="1:6" ht="18.75" customHeight="1">
      <c r="A38" s="166" t="s">
        <v>988</v>
      </c>
      <c r="B38" s="169" t="s">
        <v>876</v>
      </c>
      <c r="C38" s="164">
        <v>0</v>
      </c>
      <c r="D38" s="164">
        <v>3534.8043578512397</v>
      </c>
      <c r="E38" s="31">
        <f>'09 P&amp;L'!K37</f>
        <v>3534.8043578512397</v>
      </c>
      <c r="F38" s="159">
        <f t="shared" si="0"/>
        <v>0.02049034183382613</v>
      </c>
    </row>
    <row r="39" spans="1:6" ht="18.75" customHeight="1">
      <c r="A39" s="166" t="s">
        <v>988</v>
      </c>
      <c r="B39" s="169" t="s">
        <v>493</v>
      </c>
      <c r="C39" s="164">
        <v>0</v>
      </c>
      <c r="D39" s="164">
        <v>0</v>
      </c>
      <c r="E39" s="31">
        <f>'09 P&amp;L'!K38</f>
        <v>0</v>
      </c>
      <c r="F39" s="159">
        <f t="shared" si="0"/>
        <v>0</v>
      </c>
    </row>
    <row r="40" spans="1:6" ht="18.75" customHeight="1">
      <c r="A40" s="166" t="s">
        <v>998</v>
      </c>
      <c r="B40" s="169" t="s">
        <v>495</v>
      </c>
      <c r="C40" s="164">
        <v>0</v>
      </c>
      <c r="D40" s="164">
        <v>0</v>
      </c>
      <c r="E40" s="31">
        <f>'09 P&amp;L'!K39</f>
        <v>0</v>
      </c>
      <c r="F40" s="159">
        <f t="shared" si="0"/>
        <v>0</v>
      </c>
    </row>
    <row r="41" spans="1:6" ht="18.75" customHeight="1">
      <c r="A41" s="166" t="s">
        <v>997</v>
      </c>
      <c r="B41" s="169" t="s">
        <v>503</v>
      </c>
      <c r="C41" s="164">
        <v>0</v>
      </c>
      <c r="D41" s="164">
        <v>0</v>
      </c>
      <c r="E41" s="31">
        <f>'09 P&amp;L'!K40</f>
        <v>0</v>
      </c>
      <c r="F41" s="159">
        <f t="shared" si="0"/>
        <v>0</v>
      </c>
    </row>
    <row r="42" spans="1:6" ht="18.75" customHeight="1">
      <c r="A42" s="166" t="s">
        <v>996</v>
      </c>
      <c r="B42" s="169" t="s">
        <v>113</v>
      </c>
      <c r="C42" s="164">
        <v>768.1224</v>
      </c>
      <c r="D42" s="164">
        <v>0</v>
      </c>
      <c r="E42" s="31">
        <f>'09 P&amp;L'!K41</f>
        <v>768.1224</v>
      </c>
      <c r="F42" s="159">
        <f t="shared" si="0"/>
        <v>0.004452605845429734</v>
      </c>
    </row>
    <row r="43" spans="1:6" ht="18.75" customHeight="1">
      <c r="A43" s="166" t="s">
        <v>993</v>
      </c>
      <c r="B43" s="169" t="s">
        <v>112</v>
      </c>
      <c r="C43" s="164">
        <v>1451.4355</v>
      </c>
      <c r="D43" s="164">
        <v>1696.6612127272729</v>
      </c>
      <c r="E43" s="31">
        <f>'09 P&amp;L'!K42</f>
        <v>3148.0967127272734</v>
      </c>
      <c r="F43" s="159">
        <f t="shared" si="0"/>
        <v>0.018248698156788017</v>
      </c>
    </row>
    <row r="44" spans="1:6" ht="18.75" customHeight="1">
      <c r="A44" s="166" t="s">
        <v>994</v>
      </c>
      <c r="B44" s="169" t="s">
        <v>621</v>
      </c>
      <c r="C44" s="164">
        <v>10.8425</v>
      </c>
      <c r="D44" s="164">
        <v>116.62034253868738</v>
      </c>
      <c r="E44" s="31">
        <f>'09 P&amp;L'!K43</f>
        <v>127.46284253868738</v>
      </c>
      <c r="F44" s="159">
        <f t="shared" si="0"/>
        <v>0.0007388689585967669</v>
      </c>
    </row>
    <row r="45" spans="1:6" ht="18.75" customHeight="1">
      <c r="A45" s="166" t="s">
        <v>995</v>
      </c>
      <c r="B45" s="169" t="s">
        <v>984</v>
      </c>
      <c r="C45" s="164">
        <v>2041.2060483276491</v>
      </c>
      <c r="D45" s="164">
        <v>14.66</v>
      </c>
      <c r="E45" s="31">
        <f>'09 P&amp;L'!K44</f>
        <v>2055.866048327649</v>
      </c>
      <c r="F45" s="159">
        <f t="shared" si="0"/>
        <v>0.011917320968903158</v>
      </c>
    </row>
    <row r="46" spans="1:6" ht="18.75" customHeight="1">
      <c r="A46" s="166" t="s">
        <v>991</v>
      </c>
      <c r="B46" s="169" t="s">
        <v>739</v>
      </c>
      <c r="C46" s="164">
        <v>5511.689832754021</v>
      </c>
      <c r="D46" s="164">
        <v>27.5694</v>
      </c>
      <c r="E46" s="31">
        <f>'09 P&amp;L'!K45</f>
        <v>5539.2592327540215</v>
      </c>
      <c r="F46" s="159">
        <f t="shared" si="0"/>
        <v>0.03210964559699233</v>
      </c>
    </row>
    <row r="47" spans="1:6" ht="18.75" customHeight="1">
      <c r="A47" s="166" t="s">
        <v>992</v>
      </c>
      <c r="B47" s="169" t="s">
        <v>748</v>
      </c>
      <c r="C47" s="164">
        <v>0</v>
      </c>
      <c r="D47" s="164">
        <v>3936.4686135418074</v>
      </c>
      <c r="E47" s="31">
        <f>'09 P&amp;L'!K46</f>
        <v>3936.4686135418074</v>
      </c>
      <c r="F47" s="159">
        <f t="shared" si="0"/>
        <v>0.022818685093686803</v>
      </c>
    </row>
    <row r="48" spans="1:6" ht="18.75" customHeight="1">
      <c r="A48" s="166" t="s">
        <v>990</v>
      </c>
      <c r="B48" s="169" t="s">
        <v>114</v>
      </c>
      <c r="C48" s="164">
        <v>24479.093000544028</v>
      </c>
      <c r="D48" s="164">
        <v>0</v>
      </c>
      <c r="E48" s="31">
        <f>'09 P&amp;L'!K47</f>
        <v>24479.093000544028</v>
      </c>
      <c r="F48" s="159">
        <f t="shared" si="0"/>
        <v>0.14189893770190848</v>
      </c>
    </row>
    <row r="49" spans="1:6" ht="18.75" customHeight="1">
      <c r="A49" s="166" t="s">
        <v>989</v>
      </c>
      <c r="B49" s="169" t="s">
        <v>1085</v>
      </c>
      <c r="C49" s="164">
        <v>3813.522197385108</v>
      </c>
      <c r="D49" s="164">
        <v>0</v>
      </c>
      <c r="E49" s="31">
        <f>'09 P&amp;L'!K48</f>
        <v>3813.522197385108</v>
      </c>
      <c r="F49" s="159">
        <f t="shared" si="0"/>
        <v>0.02210599668458175</v>
      </c>
    </row>
    <row r="51" spans="2:6" s="170" customFormat="1" ht="22.5" customHeight="1">
      <c r="B51" s="171" t="s">
        <v>954</v>
      </c>
      <c r="C51" s="161">
        <v>144806.17397964787</v>
      </c>
      <c r="D51" s="161">
        <v>27704.58189343709</v>
      </c>
      <c r="E51" s="172">
        <f>SUM(E13:E50)</f>
        <v>172510.75587308497</v>
      </c>
      <c r="F51" s="173">
        <f>E51/$E$51</f>
        <v>1</v>
      </c>
    </row>
    <row r="52" spans="3:5" ht="22.5" customHeight="1">
      <c r="C52" s="159">
        <f>C51/E51</f>
        <v>0.8394037417944005</v>
      </c>
      <c r="D52" s="159">
        <f>D51/E51</f>
        <v>0.16059625820559947</v>
      </c>
      <c r="E52" s="168">
        <f>E51/$E$51</f>
        <v>1</v>
      </c>
    </row>
  </sheetData>
  <sheetProtection/>
  <mergeCells count="2">
    <mergeCell ref="A2:B2"/>
    <mergeCell ref="A12:B12"/>
  </mergeCells>
  <printOptions gridLines="1" horizontalCentered="1" verticalCentered="1"/>
  <pageMargins left="0.25" right="0.25" top="1" bottom="0.5" header="0.5" footer="0.5"/>
  <pageSetup fitToHeight="1" fitToWidth="1" orientation="portrait" paperSize="9" scale="70"/>
  <headerFooter alignWithMargins="0">
    <oddHeader>&amp;C&amp;"Arial,Bold"&amp;12GOLDEN BRIDGES
2009 STATEMENT OF ACTIVITIES
JAN 1, 2009 - DEC 31, 2009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L53"/>
  <sheetViews>
    <sheetView zoomScale="125" zoomScaleNormal="12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J6" sqref="J6"/>
    </sheetView>
  </sheetViews>
  <sheetFormatPr defaultColWidth="10.8515625" defaultRowHeight="15.75" customHeight="1"/>
  <cols>
    <col min="1" max="1" width="5.00390625" style="160" customWidth="1"/>
    <col min="2" max="2" width="58.7109375" style="160" bestFit="1" customWidth="1"/>
    <col min="3" max="3" width="10.421875" style="160" bestFit="1" customWidth="1"/>
    <col min="4" max="4" width="10.140625" style="160" bestFit="1" customWidth="1"/>
    <col min="5" max="5" width="9.7109375" style="160" bestFit="1" customWidth="1"/>
    <col min="6" max="6" width="11.00390625" style="160" bestFit="1" customWidth="1"/>
    <col min="7" max="7" width="9.7109375" style="160" bestFit="1" customWidth="1"/>
    <col min="8" max="8" width="10.7109375" style="160" bestFit="1" customWidth="1"/>
    <col min="9" max="9" width="10.28125" style="160" bestFit="1" customWidth="1"/>
    <col min="10" max="10" width="14.140625" style="160" bestFit="1" customWidth="1"/>
    <col min="11" max="11" width="13.140625" style="160" customWidth="1"/>
    <col min="12" max="16384" width="10.8515625" style="160" customWidth="1"/>
  </cols>
  <sheetData>
    <row r="1" spans="1:11" ht="66">
      <c r="A1" s="157" t="s">
        <v>1048</v>
      </c>
      <c r="B1" s="158" t="s">
        <v>1076</v>
      </c>
      <c r="C1" s="175" t="s">
        <v>61</v>
      </c>
      <c r="D1" s="175" t="s">
        <v>60</v>
      </c>
      <c r="E1" s="175" t="s">
        <v>847</v>
      </c>
      <c r="F1" s="175" t="s">
        <v>115</v>
      </c>
      <c r="G1" s="175" t="s">
        <v>566</v>
      </c>
      <c r="H1" s="175" t="s">
        <v>878</v>
      </c>
      <c r="I1" s="175" t="s">
        <v>848</v>
      </c>
      <c r="J1" s="175" t="s">
        <v>1121</v>
      </c>
      <c r="K1" s="161" t="s">
        <v>985</v>
      </c>
    </row>
    <row r="2" spans="1:11" ht="24.75" customHeight="1">
      <c r="A2" s="233" t="s">
        <v>1119</v>
      </c>
      <c r="B2" s="233"/>
      <c r="C2" s="161"/>
      <c r="D2" s="161"/>
      <c r="E2" s="161"/>
      <c r="F2" s="161"/>
      <c r="G2" s="161"/>
      <c r="H2" s="161"/>
      <c r="I2" s="161"/>
      <c r="J2" s="161"/>
      <c r="K2" s="161"/>
    </row>
    <row r="3" spans="1:12" ht="24.75" customHeight="1">
      <c r="A3" s="162">
        <v>3</v>
      </c>
      <c r="B3" s="163" t="s">
        <v>590</v>
      </c>
      <c r="C3" s="161"/>
      <c r="D3" s="161"/>
      <c r="E3" s="161"/>
      <c r="F3" s="161"/>
      <c r="G3" s="164">
        <v>2100</v>
      </c>
      <c r="H3" s="161"/>
      <c r="I3" s="161"/>
      <c r="J3" s="164">
        <f>SUM('09 All Income'!E10:E11)</f>
        <v>1475</v>
      </c>
      <c r="K3" s="172">
        <f>SUM(C3:J3)</f>
        <v>3575</v>
      </c>
      <c r="L3" s="159">
        <f>K3/$K$9</f>
        <v>0.01854106893678455</v>
      </c>
    </row>
    <row r="4" spans="1:12" s="165" customFormat="1" ht="24.75" customHeight="1">
      <c r="A4" s="162">
        <v>4</v>
      </c>
      <c r="B4" s="163" t="s">
        <v>1108</v>
      </c>
      <c r="C4" s="163"/>
      <c r="D4" s="163" t="s">
        <v>530</v>
      </c>
      <c r="J4" s="174">
        <f>'09 All Income'!E7</f>
        <v>3813.522197385108</v>
      </c>
      <c r="K4" s="172">
        <f>SUM(C4:J4)</f>
        <v>3813.522197385108</v>
      </c>
      <c r="L4" s="159">
        <f>K4/$K$9</f>
        <v>0.019778119707321788</v>
      </c>
    </row>
    <row r="5" spans="1:12" ht="24.75" customHeight="1">
      <c r="A5" s="162">
        <v>6</v>
      </c>
      <c r="B5" s="163" t="s">
        <v>731</v>
      </c>
      <c r="C5" s="164">
        <f>SUM('09 All Income'!E44:E57)</f>
        <v>109017.29411764705</v>
      </c>
      <c r="D5" s="161"/>
      <c r="E5" s="164">
        <v>5300</v>
      </c>
      <c r="F5" s="161"/>
      <c r="G5" s="164">
        <v>1300</v>
      </c>
      <c r="H5" s="161"/>
      <c r="I5" s="161"/>
      <c r="J5" s="164">
        <f>SUM('09 All Income'!E13:E32)</f>
        <v>66806.12796125007</v>
      </c>
      <c r="K5" s="172">
        <f>SUM(C5:J5)</f>
        <v>182423.42207889713</v>
      </c>
      <c r="L5" s="159">
        <f>K5/$K$9</f>
        <v>0.9461049634822313</v>
      </c>
    </row>
    <row r="6" spans="1:12" ht="24.75" customHeight="1">
      <c r="A6" s="162">
        <v>8</v>
      </c>
      <c r="B6" s="163" t="s">
        <v>658</v>
      </c>
      <c r="C6" s="161"/>
      <c r="D6" s="161"/>
      <c r="E6" s="161"/>
      <c r="F6" s="161"/>
      <c r="G6" s="161"/>
      <c r="H6" s="161"/>
      <c r="I6" s="161"/>
      <c r="J6" s="164">
        <f>'09 All Income'!E2</f>
        <v>3000</v>
      </c>
      <c r="K6" s="172">
        <f>SUM(C6:J6)</f>
        <v>3000</v>
      </c>
      <c r="L6" s="159">
        <f>K6/$K$9</f>
        <v>0.015558938967931093</v>
      </c>
    </row>
    <row r="7" spans="1:12" s="165" customFormat="1" ht="24.75" customHeight="1">
      <c r="A7" s="162">
        <v>14</v>
      </c>
      <c r="B7" s="163" t="s">
        <v>504</v>
      </c>
      <c r="C7" s="163"/>
      <c r="D7" s="163" t="s">
        <v>530</v>
      </c>
      <c r="J7" s="174">
        <v>3.2602941176470583</v>
      </c>
      <c r="K7" s="172">
        <f>SUM(C7:J7)</f>
        <v>3.2602941176470583</v>
      </c>
      <c r="L7" s="159">
        <f>K7/$K$9</f>
        <v>1.690890573132511E-05</v>
      </c>
    </row>
    <row r="8" spans="1:11" ht="24.75" customHeight="1">
      <c r="A8" s="166"/>
      <c r="B8" s="166"/>
      <c r="C8" s="161"/>
      <c r="D8" s="161"/>
      <c r="E8" s="161"/>
      <c r="F8" s="161"/>
      <c r="G8" s="161"/>
      <c r="H8" s="161"/>
      <c r="I8" s="161"/>
      <c r="J8" s="161"/>
      <c r="K8" s="161"/>
    </row>
    <row r="9" spans="1:12" ht="24.75" customHeight="1">
      <c r="A9" s="166"/>
      <c r="B9" s="167" t="s">
        <v>955</v>
      </c>
      <c r="C9" s="161">
        <f>SUM(C2:C8)</f>
        <v>109017.29411764705</v>
      </c>
      <c r="D9" s="161">
        <f aca="true" t="shared" si="0" ref="D9:J9">SUM(D2:D8)</f>
        <v>0</v>
      </c>
      <c r="E9" s="161">
        <f t="shared" si="0"/>
        <v>5300</v>
      </c>
      <c r="F9" s="161">
        <f t="shared" si="0"/>
        <v>0</v>
      </c>
      <c r="G9" s="161">
        <f t="shared" si="0"/>
        <v>3400</v>
      </c>
      <c r="H9" s="161">
        <f t="shared" si="0"/>
        <v>0</v>
      </c>
      <c r="I9" s="161">
        <f t="shared" si="0"/>
        <v>0</v>
      </c>
      <c r="J9" s="161">
        <f t="shared" si="0"/>
        <v>75097.91045275281</v>
      </c>
      <c r="K9" s="161">
        <f>SUM(K3:K8)</f>
        <v>192815.2045703999</v>
      </c>
      <c r="L9" s="159">
        <f>K9/$K$9</f>
        <v>1</v>
      </c>
    </row>
    <row r="10" spans="1:11" ht="24.75" customHeight="1">
      <c r="A10" s="166"/>
      <c r="B10" s="166"/>
      <c r="C10" s="161"/>
      <c r="D10" s="161"/>
      <c r="E10" s="161"/>
      <c r="F10" s="161"/>
      <c r="G10" s="161"/>
      <c r="H10" s="161"/>
      <c r="I10" s="161"/>
      <c r="J10" s="161"/>
      <c r="K10" s="161"/>
    </row>
    <row r="11" spans="1:11" ht="24.75" customHeight="1">
      <c r="A11" s="233" t="s">
        <v>1120</v>
      </c>
      <c r="B11" s="233"/>
      <c r="C11" s="161"/>
      <c r="D11" s="161"/>
      <c r="E11" s="161"/>
      <c r="F11" s="161"/>
      <c r="G11" s="161"/>
      <c r="H11" s="161"/>
      <c r="I11" s="161"/>
      <c r="J11" s="161"/>
      <c r="K11" s="161"/>
    </row>
    <row r="12" spans="1:12" ht="24.75" customHeight="1">
      <c r="A12" s="166">
        <v>1</v>
      </c>
      <c r="B12" s="169" t="s">
        <v>596</v>
      </c>
      <c r="K12" s="172">
        <f aca="true" t="shared" si="1" ref="K12:K48">SUM(C12:J12)</f>
        <v>0</v>
      </c>
      <c r="L12" s="159">
        <f aca="true" t="shared" si="2" ref="L12:L48">K12/$K$50</f>
        <v>0</v>
      </c>
    </row>
    <row r="13" spans="1:12" ht="24.75" customHeight="1">
      <c r="A13" s="166">
        <v>2</v>
      </c>
      <c r="B13" s="169" t="s">
        <v>599</v>
      </c>
      <c r="K13" s="172">
        <f t="shared" si="1"/>
        <v>0</v>
      </c>
      <c r="L13" s="159">
        <f t="shared" si="2"/>
        <v>0</v>
      </c>
    </row>
    <row r="14" spans="1:12" ht="24.75" customHeight="1">
      <c r="A14" s="166">
        <v>3</v>
      </c>
      <c r="B14" s="169" t="s">
        <v>641</v>
      </c>
      <c r="G14" s="31">
        <v>3400</v>
      </c>
      <c r="K14" s="172">
        <f t="shared" si="1"/>
        <v>3400</v>
      </c>
      <c r="L14" s="159">
        <f t="shared" si="2"/>
        <v>0.01970891601971391</v>
      </c>
    </row>
    <row r="15" spans="1:12" ht="24.75" customHeight="1">
      <c r="A15" s="166">
        <v>4</v>
      </c>
      <c r="B15" s="169" t="s">
        <v>465</v>
      </c>
      <c r="E15" s="164"/>
      <c r="K15" s="172">
        <f t="shared" si="1"/>
        <v>0</v>
      </c>
      <c r="L15" s="159">
        <f t="shared" si="2"/>
        <v>0</v>
      </c>
    </row>
    <row r="16" spans="1:12" ht="24.75" customHeight="1">
      <c r="A16" s="166">
        <v>5</v>
      </c>
      <c r="B16" s="169" t="s">
        <v>580</v>
      </c>
      <c r="C16" s="31">
        <v>3187.70245</v>
      </c>
      <c r="D16" s="31">
        <v>708.6178878484849</v>
      </c>
      <c r="E16" s="164">
        <v>2030.2055504617604</v>
      </c>
      <c r="F16" s="31">
        <v>20500.691005573233</v>
      </c>
      <c r="G16" s="31">
        <v>3529.585697979798</v>
      </c>
      <c r="H16" s="31">
        <v>2057.920115</v>
      </c>
      <c r="I16" s="31">
        <v>4862.574653139972</v>
      </c>
      <c r="J16" s="31">
        <v>3096.288274869048</v>
      </c>
      <c r="K16" s="172">
        <f t="shared" si="1"/>
        <v>39973.585634872295</v>
      </c>
      <c r="L16" s="159">
        <f t="shared" si="2"/>
        <v>0.23171648302486483</v>
      </c>
    </row>
    <row r="17" spans="1:12" ht="24.75" customHeight="1">
      <c r="A17" s="166">
        <v>6</v>
      </c>
      <c r="B17" s="169" t="s">
        <v>430</v>
      </c>
      <c r="E17" s="164"/>
      <c r="K17" s="172">
        <f t="shared" si="1"/>
        <v>0</v>
      </c>
      <c r="L17" s="159">
        <f t="shared" si="2"/>
        <v>0</v>
      </c>
    </row>
    <row r="18" spans="1:12" ht="24.75" customHeight="1">
      <c r="A18" s="166">
        <v>7</v>
      </c>
      <c r="B18" s="169" t="s">
        <v>846</v>
      </c>
      <c r="K18" s="172">
        <f t="shared" si="1"/>
        <v>0</v>
      </c>
      <c r="L18" s="159">
        <f t="shared" si="2"/>
        <v>0</v>
      </c>
    </row>
    <row r="19" spans="1:12" ht="24.75" customHeight="1">
      <c r="A19" s="166">
        <v>8</v>
      </c>
      <c r="B19" s="169" t="s">
        <v>390</v>
      </c>
      <c r="K19" s="172">
        <f t="shared" si="1"/>
        <v>0</v>
      </c>
      <c r="L19" s="159">
        <f t="shared" si="2"/>
        <v>0</v>
      </c>
    </row>
    <row r="20" spans="1:12" ht="24.75" customHeight="1">
      <c r="A20" s="166">
        <v>9</v>
      </c>
      <c r="B20" s="169" t="s">
        <v>805</v>
      </c>
      <c r="K20" s="172">
        <f t="shared" si="1"/>
        <v>0</v>
      </c>
      <c r="L20" s="159">
        <f t="shared" si="2"/>
        <v>0</v>
      </c>
    </row>
    <row r="21" spans="1:12" ht="24.75" customHeight="1">
      <c r="A21" s="166">
        <v>10</v>
      </c>
      <c r="B21" s="169" t="s">
        <v>426</v>
      </c>
      <c r="I21" s="31">
        <v>2588.0268856738226</v>
      </c>
      <c r="K21" s="172">
        <f t="shared" si="1"/>
        <v>2588.0268856738226</v>
      </c>
      <c r="L21" s="159">
        <f t="shared" si="2"/>
        <v>0.015002118984266795</v>
      </c>
    </row>
    <row r="22" spans="1:12" ht="24.75" customHeight="1">
      <c r="A22" s="166">
        <v>12</v>
      </c>
      <c r="B22" s="169" t="s">
        <v>421</v>
      </c>
      <c r="K22" s="172">
        <f t="shared" si="1"/>
        <v>0</v>
      </c>
      <c r="L22" s="159">
        <f t="shared" si="2"/>
        <v>0</v>
      </c>
    </row>
    <row r="23" spans="1:12" ht="24.75" customHeight="1">
      <c r="A23" s="166">
        <v>14</v>
      </c>
      <c r="B23" s="169" t="s">
        <v>867</v>
      </c>
      <c r="F23" s="31">
        <v>820.0296</v>
      </c>
      <c r="J23" s="31">
        <v>619.5058</v>
      </c>
      <c r="K23" s="172">
        <f t="shared" si="1"/>
        <v>1439.5354</v>
      </c>
      <c r="L23" s="159">
        <f t="shared" si="2"/>
        <v>0.008344612442942727</v>
      </c>
    </row>
    <row r="24" spans="1:12" ht="24.75" customHeight="1">
      <c r="A24" s="166">
        <v>15</v>
      </c>
      <c r="B24" s="169" t="s">
        <v>668</v>
      </c>
      <c r="K24" s="172">
        <f t="shared" si="1"/>
        <v>0</v>
      </c>
      <c r="L24" s="159">
        <f t="shared" si="2"/>
        <v>0</v>
      </c>
    </row>
    <row r="25" spans="1:12" ht="24.75" customHeight="1">
      <c r="A25" s="166">
        <v>16</v>
      </c>
      <c r="B25" s="169" t="s">
        <v>537</v>
      </c>
      <c r="F25" s="31">
        <v>1355.3024</v>
      </c>
      <c r="J25" s="31">
        <v>2400</v>
      </c>
      <c r="K25" s="172">
        <f t="shared" si="1"/>
        <v>3755.3024</v>
      </c>
      <c r="L25" s="159">
        <f t="shared" si="2"/>
        <v>0.021768511655950028</v>
      </c>
    </row>
    <row r="26" spans="1:12" ht="24.75" customHeight="1">
      <c r="A26" s="166">
        <v>17</v>
      </c>
      <c r="B26" s="169" t="s">
        <v>313</v>
      </c>
      <c r="C26" s="31">
        <v>22832.08540550833</v>
      </c>
      <c r="K26" s="172">
        <f t="shared" si="1"/>
        <v>22832.08540550833</v>
      </c>
      <c r="L26" s="159">
        <f t="shared" si="2"/>
        <v>0.13235166288591155</v>
      </c>
    </row>
    <row r="27" spans="1:12" ht="24.75" customHeight="1">
      <c r="A27" s="166">
        <v>17</v>
      </c>
      <c r="B27" s="169" t="s">
        <v>724</v>
      </c>
      <c r="C27" s="31">
        <v>44443.92658793865</v>
      </c>
      <c r="F27" s="31">
        <v>1974.57</v>
      </c>
      <c r="K27" s="172">
        <f t="shared" si="1"/>
        <v>46418.49658793865</v>
      </c>
      <c r="L27" s="159">
        <f t="shared" si="2"/>
        <v>0.26907595618031166</v>
      </c>
    </row>
    <row r="28" spans="1:12" ht="24.75" customHeight="1">
      <c r="A28" s="166">
        <v>17</v>
      </c>
      <c r="B28" s="169" t="s">
        <v>740</v>
      </c>
      <c r="C28" s="31">
        <v>606.6010247385426</v>
      </c>
      <c r="D28" s="31">
        <v>54.52765</v>
      </c>
      <c r="E28" s="31">
        <v>38.98459999999999</v>
      </c>
      <c r="F28" s="31">
        <v>766.702540588236</v>
      </c>
      <c r="G28" s="31">
        <v>119.10480000000004</v>
      </c>
      <c r="I28" s="31">
        <v>19.6554</v>
      </c>
      <c r="J28" s="31">
        <v>61.291500000000006</v>
      </c>
      <c r="K28" s="172">
        <f t="shared" si="1"/>
        <v>1666.8675153267789</v>
      </c>
      <c r="L28" s="159">
        <f t="shared" si="2"/>
        <v>0.009662397610460198</v>
      </c>
    </row>
    <row r="29" spans="1:12" ht="24.75" customHeight="1">
      <c r="A29" s="166">
        <v>18</v>
      </c>
      <c r="B29" s="169" t="s">
        <v>470</v>
      </c>
      <c r="K29" s="172">
        <f t="shared" si="1"/>
        <v>0</v>
      </c>
      <c r="L29" s="159">
        <f t="shared" si="2"/>
        <v>0</v>
      </c>
    </row>
    <row r="30" spans="1:12" ht="24.75" customHeight="1">
      <c r="A30" s="166">
        <v>19</v>
      </c>
      <c r="B30" s="169" t="s">
        <v>802</v>
      </c>
      <c r="C30" s="31">
        <v>97.9889</v>
      </c>
      <c r="F30" s="31">
        <v>219.6594</v>
      </c>
      <c r="G30" s="31">
        <v>43.977</v>
      </c>
      <c r="K30" s="172">
        <f t="shared" si="1"/>
        <v>361.6253</v>
      </c>
      <c r="L30" s="159">
        <f t="shared" si="2"/>
        <v>0.002096247843618779</v>
      </c>
    </row>
    <row r="31" spans="1:12" ht="24.75" customHeight="1">
      <c r="A31" s="166">
        <v>20</v>
      </c>
      <c r="B31" s="169" t="s">
        <v>713</v>
      </c>
      <c r="K31" s="172">
        <f t="shared" si="1"/>
        <v>0</v>
      </c>
      <c r="L31" s="159">
        <f t="shared" si="2"/>
        <v>0</v>
      </c>
    </row>
    <row r="32" spans="1:12" ht="24.75" customHeight="1">
      <c r="A32" s="166">
        <v>21</v>
      </c>
      <c r="B32" s="169" t="s">
        <v>716</v>
      </c>
      <c r="K32" s="172">
        <f t="shared" si="1"/>
        <v>0</v>
      </c>
      <c r="L32" s="159">
        <f t="shared" si="2"/>
        <v>0</v>
      </c>
    </row>
    <row r="33" spans="1:12" ht="24.75" customHeight="1">
      <c r="A33" s="166">
        <v>22</v>
      </c>
      <c r="B33" s="169" t="s">
        <v>720</v>
      </c>
      <c r="K33" s="172">
        <f t="shared" si="1"/>
        <v>0</v>
      </c>
      <c r="L33" s="159">
        <f t="shared" si="2"/>
        <v>0</v>
      </c>
    </row>
    <row r="34" spans="1:12" ht="24.75" customHeight="1">
      <c r="A34" s="166">
        <v>23</v>
      </c>
      <c r="B34" s="169" t="s">
        <v>579</v>
      </c>
      <c r="K34" s="172">
        <f t="shared" si="1"/>
        <v>0</v>
      </c>
      <c r="L34" s="159">
        <f t="shared" si="2"/>
        <v>0</v>
      </c>
    </row>
    <row r="35" spans="1:12" ht="24.75" customHeight="1">
      <c r="A35" s="166" t="s">
        <v>986</v>
      </c>
      <c r="B35" s="169" t="s">
        <v>830</v>
      </c>
      <c r="K35" s="172">
        <f t="shared" si="1"/>
        <v>0</v>
      </c>
      <c r="L35" s="159">
        <f t="shared" si="2"/>
        <v>0</v>
      </c>
    </row>
    <row r="36" spans="1:12" ht="24.75" customHeight="1">
      <c r="A36" s="166" t="s">
        <v>987</v>
      </c>
      <c r="B36" s="169" t="s">
        <v>754</v>
      </c>
      <c r="I36" s="31">
        <v>2672.5353380952383</v>
      </c>
      <c r="K36" s="172">
        <f t="shared" si="1"/>
        <v>2672.5353380952383</v>
      </c>
      <c r="L36" s="159">
        <f t="shared" si="2"/>
        <v>0.015491992511246111</v>
      </c>
    </row>
    <row r="37" spans="1:12" ht="24.75" customHeight="1">
      <c r="A37" s="166" t="s">
        <v>988</v>
      </c>
      <c r="B37" s="169" t="s">
        <v>876</v>
      </c>
      <c r="I37" s="31">
        <v>3534.8043578512397</v>
      </c>
      <c r="K37" s="172">
        <f t="shared" si="1"/>
        <v>3534.8043578512397</v>
      </c>
      <c r="L37" s="159">
        <f t="shared" si="2"/>
        <v>0.02049034183382613</v>
      </c>
    </row>
    <row r="38" spans="1:12" ht="24.75" customHeight="1">
      <c r="A38" s="166" t="s">
        <v>988</v>
      </c>
      <c r="B38" s="169" t="s">
        <v>493</v>
      </c>
      <c r="K38" s="172">
        <f t="shared" si="1"/>
        <v>0</v>
      </c>
      <c r="L38" s="159">
        <f t="shared" si="2"/>
        <v>0</v>
      </c>
    </row>
    <row r="39" spans="1:12" ht="24.75" customHeight="1">
      <c r="A39" s="166" t="s">
        <v>998</v>
      </c>
      <c r="B39" s="169" t="s">
        <v>495</v>
      </c>
      <c r="K39" s="172">
        <f t="shared" si="1"/>
        <v>0</v>
      </c>
      <c r="L39" s="159">
        <f t="shared" si="2"/>
        <v>0</v>
      </c>
    </row>
    <row r="40" spans="1:12" ht="24.75" customHeight="1">
      <c r="A40" s="166" t="s">
        <v>997</v>
      </c>
      <c r="B40" s="169" t="s">
        <v>503</v>
      </c>
      <c r="K40" s="172">
        <f t="shared" si="1"/>
        <v>0</v>
      </c>
      <c r="L40" s="159">
        <f t="shared" si="2"/>
        <v>0</v>
      </c>
    </row>
    <row r="41" spans="1:12" ht="24.75" customHeight="1">
      <c r="A41" s="166" t="s">
        <v>996</v>
      </c>
      <c r="B41" s="169" t="s">
        <v>113</v>
      </c>
      <c r="G41" s="31">
        <v>768.1224</v>
      </c>
      <c r="K41" s="172">
        <f t="shared" si="1"/>
        <v>768.1224</v>
      </c>
      <c r="L41" s="159">
        <f t="shared" si="2"/>
        <v>0.004452605845429734</v>
      </c>
    </row>
    <row r="42" spans="1:12" ht="24.75" customHeight="1">
      <c r="A42" s="166" t="s">
        <v>993</v>
      </c>
      <c r="B42" s="169" t="s">
        <v>112</v>
      </c>
      <c r="E42" s="31">
        <v>77.67999999999999</v>
      </c>
      <c r="F42" s="31">
        <v>1354.4125</v>
      </c>
      <c r="G42" s="31">
        <v>19.343</v>
      </c>
      <c r="I42" s="31">
        <v>712.2746</v>
      </c>
      <c r="J42" s="31">
        <v>984.3866127272729</v>
      </c>
      <c r="K42" s="172">
        <f t="shared" si="1"/>
        <v>3148.0967127272734</v>
      </c>
      <c r="L42" s="159">
        <f t="shared" si="2"/>
        <v>0.018248698156788017</v>
      </c>
    </row>
    <row r="43" spans="1:12" ht="24.75" customHeight="1">
      <c r="A43" s="166" t="s">
        <v>994</v>
      </c>
      <c r="B43" s="169" t="s">
        <v>621</v>
      </c>
      <c r="E43" s="31">
        <v>7.1067</v>
      </c>
      <c r="F43" s="31">
        <v>3.7358</v>
      </c>
      <c r="I43" s="31">
        <v>116.62034253868738</v>
      </c>
      <c r="K43" s="172">
        <f t="shared" si="1"/>
        <v>127.46284253868738</v>
      </c>
      <c r="L43" s="159">
        <f t="shared" si="2"/>
        <v>0.0007388689585967669</v>
      </c>
    </row>
    <row r="44" spans="1:12" ht="24.75" customHeight="1">
      <c r="A44" s="166" t="s">
        <v>995</v>
      </c>
      <c r="B44" s="169" t="s">
        <v>984</v>
      </c>
      <c r="C44" s="31">
        <v>1222.9008483276493</v>
      </c>
      <c r="F44" s="31">
        <v>818.3051999999999</v>
      </c>
      <c r="J44" s="31">
        <v>14.66</v>
      </c>
      <c r="K44" s="172">
        <f t="shared" si="1"/>
        <v>2055.866048327649</v>
      </c>
      <c r="L44" s="159">
        <f t="shared" si="2"/>
        <v>0.011917320968903158</v>
      </c>
    </row>
    <row r="45" spans="1:12" ht="24.75" customHeight="1">
      <c r="A45" s="166" t="s">
        <v>991</v>
      </c>
      <c r="B45" s="169" t="s">
        <v>739</v>
      </c>
      <c r="C45" s="31">
        <v>4906.453000365887</v>
      </c>
      <c r="D45" s="31">
        <v>25.067299999999996</v>
      </c>
      <c r="E45" s="31">
        <v>6.3025</v>
      </c>
      <c r="F45" s="31">
        <v>573.8670323881345</v>
      </c>
      <c r="J45" s="31">
        <v>27.5694</v>
      </c>
      <c r="K45" s="172">
        <f t="shared" si="1"/>
        <v>5539.2592327540215</v>
      </c>
      <c r="L45" s="159">
        <f t="shared" si="2"/>
        <v>0.03210964559699233</v>
      </c>
    </row>
    <row r="46" spans="1:12" ht="24.75" customHeight="1">
      <c r="A46" s="166" t="s">
        <v>992</v>
      </c>
      <c r="B46" s="169" t="s">
        <v>748</v>
      </c>
      <c r="I46" s="31">
        <v>3936.4686135418074</v>
      </c>
      <c r="K46" s="172">
        <f t="shared" si="1"/>
        <v>3936.4686135418074</v>
      </c>
      <c r="L46" s="159">
        <f t="shared" si="2"/>
        <v>0.022818685093686803</v>
      </c>
    </row>
    <row r="47" spans="1:12" ht="24.75" customHeight="1">
      <c r="A47" s="166" t="s">
        <v>990</v>
      </c>
      <c r="B47" s="169" t="s">
        <v>114</v>
      </c>
      <c r="C47" s="31">
        <v>5882.935301261219</v>
      </c>
      <c r="E47" s="31">
        <v>18596.15769928281</v>
      </c>
      <c r="K47" s="172">
        <f t="shared" si="1"/>
        <v>24479.093000544028</v>
      </c>
      <c r="L47" s="159">
        <f t="shared" si="2"/>
        <v>0.14189893770190848</v>
      </c>
    </row>
    <row r="48" spans="1:12" ht="24.75" customHeight="1">
      <c r="A48" s="166" t="s">
        <v>989</v>
      </c>
      <c r="B48" s="169" t="s">
        <v>1085</v>
      </c>
      <c r="C48" s="31">
        <v>3813.522197385108</v>
      </c>
      <c r="K48" s="172">
        <f t="shared" si="1"/>
        <v>3813.522197385108</v>
      </c>
      <c r="L48" s="159">
        <f t="shared" si="2"/>
        <v>0.02210599668458175</v>
      </c>
    </row>
    <row r="49" ht="24.75" customHeight="1"/>
    <row r="50" spans="2:12" s="170" customFormat="1" ht="24.75" customHeight="1">
      <c r="B50" s="171" t="s">
        <v>954</v>
      </c>
      <c r="C50" s="172">
        <f aca="true" t="shared" si="3" ref="C50:K50">SUM(C12:C49)</f>
        <v>86994.1157155254</v>
      </c>
      <c r="D50" s="172">
        <f t="shared" si="3"/>
        <v>788.2128378484849</v>
      </c>
      <c r="E50" s="172">
        <f t="shared" si="3"/>
        <v>20756.437049744567</v>
      </c>
      <c r="F50" s="172">
        <f t="shared" si="3"/>
        <v>28387.275478549604</v>
      </c>
      <c r="G50" s="172">
        <f t="shared" si="3"/>
        <v>7880.132897979798</v>
      </c>
      <c r="H50" s="172">
        <f t="shared" si="3"/>
        <v>2057.920115</v>
      </c>
      <c r="I50" s="172">
        <f t="shared" si="3"/>
        <v>18442.960190840768</v>
      </c>
      <c r="J50" s="172">
        <f t="shared" si="3"/>
        <v>7203.701587596322</v>
      </c>
      <c r="K50" s="172">
        <f t="shared" si="3"/>
        <v>172510.75587308497</v>
      </c>
      <c r="L50" s="173">
        <f>K50/$K$50</f>
        <v>1</v>
      </c>
    </row>
    <row r="51" spans="3:11" ht="24.75" customHeight="1">
      <c r="C51" s="159">
        <f aca="true" t="shared" si="4" ref="C51:K51">C50/$K$50</f>
        <v>0.5042822708372248</v>
      </c>
      <c r="D51" s="159">
        <f t="shared" si="4"/>
        <v>0.0045690648902400495</v>
      </c>
      <c r="E51" s="159">
        <f t="shared" si="4"/>
        <v>0.12031966902408649</v>
      </c>
      <c r="F51" s="159">
        <f t="shared" si="4"/>
        <v>0.164553655422123</v>
      </c>
      <c r="G51" s="159">
        <f t="shared" si="4"/>
        <v>0.04567908162072607</v>
      </c>
      <c r="H51" s="159">
        <f t="shared" si="4"/>
        <v>0.01192922785935735</v>
      </c>
      <c r="I51" s="159">
        <f t="shared" si="4"/>
        <v>0.10690904516359045</v>
      </c>
      <c r="J51" s="159">
        <f t="shared" si="4"/>
        <v>0.04175798518265167</v>
      </c>
      <c r="K51" s="159">
        <f t="shared" si="4"/>
        <v>1</v>
      </c>
    </row>
    <row r="53" spans="2:11" ht="15.75" customHeight="1">
      <c r="B53" s="160" t="s">
        <v>72</v>
      </c>
      <c r="K53" s="230">
        <f>K9-K50</f>
        <v>20304.448697314918</v>
      </c>
    </row>
  </sheetData>
  <sheetProtection/>
  <mergeCells count="2">
    <mergeCell ref="A2:B2"/>
    <mergeCell ref="A11:B11"/>
  </mergeCells>
  <printOptions gridLines="1" horizontalCentered="1" verticalCentered="1"/>
  <pageMargins left="0.25" right="0.25" top="1.25" bottom="0.5" header="0.25" footer="0.25"/>
  <pageSetup fitToHeight="1" fitToWidth="1" orientation="portrait" paperSize="9" scale="51"/>
  <headerFooter alignWithMargins="0">
    <oddHeader>&amp;C&amp;"Arial,Bold"&amp;12GOLDEN BRIDGES
2009 FUNCTIONAL INCOME &amp; EXPENSES
JAN 1, 2009 - DEC 31, 2009</oddHeader>
  </headerFooter>
</worksheet>
</file>

<file path=xl/worksheets/sheet7.xml><?xml version="1.0" encoding="utf-8"?>
<worksheet xmlns="http://schemas.openxmlformats.org/spreadsheetml/2006/main" xmlns:r="http://schemas.openxmlformats.org/officeDocument/2006/relationships">
  <sheetPr>
    <tabColor indexed="27"/>
    <pageSetUpPr fitToPage="1"/>
  </sheetPr>
  <dimension ref="A1:O66"/>
  <sheetViews>
    <sheetView zoomScalePageLayoutView="0" workbookViewId="0" topLeftCell="A8">
      <selection activeCell="A6" sqref="A6:IV6"/>
    </sheetView>
  </sheetViews>
  <sheetFormatPr defaultColWidth="8.8515625" defaultRowHeight="18.75" customHeight="1"/>
  <cols>
    <col min="1" max="1" width="8.8515625" style="36" bestFit="1" customWidth="1"/>
    <col min="2" max="2" width="7.8515625" style="36" bestFit="1" customWidth="1"/>
    <col min="3" max="3" width="50.28125" style="36" bestFit="1" customWidth="1"/>
    <col min="4" max="4" width="11.00390625" style="36" bestFit="1" customWidth="1"/>
    <col min="5" max="5" width="9.7109375" style="36" bestFit="1" customWidth="1"/>
    <col min="6" max="6" width="42.421875" style="36" bestFit="1" customWidth="1"/>
    <col min="7" max="7" width="21.28125" style="36" bestFit="1" customWidth="1"/>
    <col min="8" max="8" width="24.28125" style="36" hidden="1" customWidth="1"/>
    <col min="9" max="9" width="24.00390625" style="36" customWidth="1"/>
    <col min="10" max="10" width="24.421875" style="36" bestFit="1" customWidth="1"/>
    <col min="11" max="11" width="56.7109375" style="36" hidden="1" customWidth="1"/>
    <col min="12" max="12" width="8.7109375" style="36" bestFit="1" customWidth="1"/>
    <col min="13" max="13" width="10.8515625" style="36" bestFit="1" customWidth="1"/>
    <col min="14" max="14" width="11.421875" style="36" customWidth="1"/>
    <col min="15" max="15" width="56.7109375" style="36" hidden="1" customWidth="1"/>
    <col min="16" max="16384" width="8.8515625" style="36" customWidth="1"/>
  </cols>
  <sheetData>
    <row r="1" spans="1:13" s="19" customFormat="1" ht="18.75" customHeight="1">
      <c r="A1" s="20" t="s">
        <v>659</v>
      </c>
      <c r="B1" s="20" t="s">
        <v>519</v>
      </c>
      <c r="C1" s="20" t="s">
        <v>520</v>
      </c>
      <c r="D1" s="47" t="s">
        <v>521</v>
      </c>
      <c r="E1" s="47" t="s">
        <v>522</v>
      </c>
      <c r="F1" s="20" t="s">
        <v>523</v>
      </c>
      <c r="G1" s="20" t="s">
        <v>103</v>
      </c>
      <c r="H1" s="20" t="s">
        <v>292</v>
      </c>
      <c r="I1" s="20" t="s">
        <v>457</v>
      </c>
      <c r="J1" s="20" t="s">
        <v>333</v>
      </c>
      <c r="K1" s="20" t="s">
        <v>660</v>
      </c>
      <c r="L1" s="20" t="s">
        <v>661</v>
      </c>
      <c r="M1" s="20" t="s">
        <v>484</v>
      </c>
    </row>
    <row r="2" spans="1:13" ht="18.75" customHeight="1">
      <c r="A2" s="54"/>
      <c r="B2" s="34">
        <v>40150</v>
      </c>
      <c r="C2" s="35" t="s">
        <v>888</v>
      </c>
      <c r="D2" s="48">
        <f>E2*6.8</f>
        <v>20400</v>
      </c>
      <c r="E2" s="48">
        <v>3000</v>
      </c>
      <c r="F2" s="35" t="s">
        <v>337</v>
      </c>
      <c r="G2" s="35" t="s">
        <v>104</v>
      </c>
      <c r="H2" s="35" t="s">
        <v>449</v>
      </c>
      <c r="I2" s="35" t="s">
        <v>658</v>
      </c>
      <c r="J2" s="35" t="s">
        <v>312</v>
      </c>
      <c r="K2" s="35"/>
      <c r="L2" s="35" t="s">
        <v>530</v>
      </c>
      <c r="M2" s="35" t="s">
        <v>530</v>
      </c>
    </row>
    <row r="3" spans="1:13" ht="18.75" customHeight="1">
      <c r="A3" s="55">
        <v>1</v>
      </c>
      <c r="B3" s="22">
        <v>39985</v>
      </c>
      <c r="C3" s="23" t="s">
        <v>662</v>
      </c>
      <c r="D3" s="49">
        <v>14.86</v>
      </c>
      <c r="E3" s="49">
        <f>D3/6.8</f>
        <v>2.1852941176470586</v>
      </c>
      <c r="F3" s="23" t="s">
        <v>816</v>
      </c>
      <c r="G3" s="23" t="s">
        <v>186</v>
      </c>
      <c r="H3" s="23" t="s">
        <v>877</v>
      </c>
      <c r="I3" s="23" t="s">
        <v>447</v>
      </c>
      <c r="J3" s="23" t="s">
        <v>312</v>
      </c>
      <c r="K3" s="23" t="s">
        <v>530</v>
      </c>
      <c r="L3" s="35" t="s">
        <v>530</v>
      </c>
      <c r="M3" s="35" t="s">
        <v>530</v>
      </c>
    </row>
    <row r="4" spans="1:13" ht="18.75" customHeight="1">
      <c r="A4" s="55">
        <v>15</v>
      </c>
      <c r="B4" s="22">
        <v>40077</v>
      </c>
      <c r="C4" s="23" t="s">
        <v>852</v>
      </c>
      <c r="D4" s="49">
        <v>3.73</v>
      </c>
      <c r="E4" s="49">
        <f>D4/6.8</f>
        <v>0.5485294117647059</v>
      </c>
      <c r="F4" s="23" t="s">
        <v>816</v>
      </c>
      <c r="G4" s="23" t="s">
        <v>186</v>
      </c>
      <c r="H4" s="23" t="s">
        <v>877</v>
      </c>
      <c r="I4" s="23" t="s">
        <v>447</v>
      </c>
      <c r="J4" s="23" t="s">
        <v>312</v>
      </c>
      <c r="K4" s="23" t="s">
        <v>530</v>
      </c>
      <c r="L4" s="37"/>
      <c r="M4" s="37"/>
    </row>
    <row r="5" spans="1:13" ht="18.75" customHeight="1">
      <c r="A5" s="54">
        <v>22</v>
      </c>
      <c r="B5" s="34">
        <v>40168</v>
      </c>
      <c r="C5" s="35" t="s">
        <v>587</v>
      </c>
      <c r="D5" s="48">
        <v>3.58</v>
      </c>
      <c r="E5" s="48">
        <f>D5/6.8</f>
        <v>0.5264705882352941</v>
      </c>
      <c r="F5" s="35" t="s">
        <v>816</v>
      </c>
      <c r="G5" s="35" t="s">
        <v>101</v>
      </c>
      <c r="H5" s="35" t="s">
        <v>877</v>
      </c>
      <c r="I5" s="35" t="s">
        <v>447</v>
      </c>
      <c r="J5" s="35" t="s">
        <v>312</v>
      </c>
      <c r="K5" s="35" t="s">
        <v>530</v>
      </c>
      <c r="L5" s="35" t="s">
        <v>530</v>
      </c>
      <c r="M5" s="35" t="s">
        <v>530</v>
      </c>
    </row>
    <row r="6" spans="1:13" ht="18.75" customHeight="1">
      <c r="A6" s="54"/>
      <c r="B6" s="34"/>
      <c r="C6" s="35"/>
      <c r="D6" s="48"/>
      <c r="E6" s="48"/>
      <c r="F6" s="35"/>
      <c r="G6" s="35"/>
      <c r="H6" s="35"/>
      <c r="I6" s="35"/>
      <c r="J6" s="35"/>
      <c r="K6" s="35"/>
      <c r="L6" s="35"/>
      <c r="M6" s="35"/>
    </row>
    <row r="7" spans="1:13" ht="18.75" customHeight="1">
      <c r="A7" s="44"/>
      <c r="B7" s="39">
        <v>40178</v>
      </c>
      <c r="C7" s="35" t="s">
        <v>891</v>
      </c>
      <c r="D7" s="50">
        <f>'09 Unr Expenses'!D225</f>
        <v>26000.69678451701</v>
      </c>
      <c r="E7" s="50">
        <f>'09 Unr Expenses'!E225</f>
        <v>3813.522197385108</v>
      </c>
      <c r="F7" s="37" t="s">
        <v>603</v>
      </c>
      <c r="G7" s="37" t="s">
        <v>101</v>
      </c>
      <c r="H7" s="37" t="s">
        <v>449</v>
      </c>
      <c r="I7" s="35" t="s">
        <v>592</v>
      </c>
      <c r="J7" s="37" t="s">
        <v>312</v>
      </c>
      <c r="K7" s="37"/>
      <c r="L7" s="35" t="s">
        <v>530</v>
      </c>
      <c r="M7" s="35" t="s">
        <v>530</v>
      </c>
    </row>
    <row r="8" spans="1:13" ht="18.75" customHeight="1">
      <c r="A8" s="44"/>
      <c r="B8" s="39"/>
      <c r="C8" s="35"/>
      <c r="D8" s="50"/>
      <c r="E8" s="50"/>
      <c r="F8" s="37"/>
      <c r="G8" s="37"/>
      <c r="H8" s="37"/>
      <c r="I8" s="35"/>
      <c r="J8" s="37"/>
      <c r="K8" s="37"/>
      <c r="L8" s="35"/>
      <c r="M8" s="35"/>
    </row>
    <row r="9" spans="1:15" ht="18.75" customHeight="1">
      <c r="A9" s="54">
        <v>14</v>
      </c>
      <c r="B9" s="34">
        <v>39950</v>
      </c>
      <c r="C9" s="35" t="s">
        <v>1084</v>
      </c>
      <c r="D9" s="48">
        <f>E9*6.8</f>
        <v>14280</v>
      </c>
      <c r="E9" s="48">
        <v>2100</v>
      </c>
      <c r="F9" s="35" t="s">
        <v>416</v>
      </c>
      <c r="G9" s="35" t="s">
        <v>294</v>
      </c>
      <c r="H9" s="35" t="s">
        <v>532</v>
      </c>
      <c r="I9" s="35" t="s">
        <v>590</v>
      </c>
      <c r="J9" s="35" t="s">
        <v>566</v>
      </c>
      <c r="K9" s="35" t="s">
        <v>530</v>
      </c>
      <c r="L9" s="35" t="s">
        <v>530</v>
      </c>
      <c r="M9" s="35" t="s">
        <v>530</v>
      </c>
      <c r="O9" s="24" t="s">
        <v>658</v>
      </c>
    </row>
    <row r="10" spans="1:13" ht="18.75" customHeight="1">
      <c r="A10" s="54"/>
      <c r="B10" s="34">
        <v>40117</v>
      </c>
      <c r="C10" s="35" t="s">
        <v>1083</v>
      </c>
      <c r="D10" s="48">
        <v>7000</v>
      </c>
      <c r="E10" s="48">
        <f>D10/6.8</f>
        <v>1029.4117647058824</v>
      </c>
      <c r="F10" s="35" t="s">
        <v>445</v>
      </c>
      <c r="G10" s="35" t="s">
        <v>294</v>
      </c>
      <c r="H10" s="35" t="s">
        <v>449</v>
      </c>
      <c r="I10" s="35" t="s">
        <v>590</v>
      </c>
      <c r="J10" s="35" t="s">
        <v>312</v>
      </c>
      <c r="K10" s="35"/>
      <c r="L10" s="35" t="s">
        <v>530</v>
      </c>
      <c r="M10" s="35" t="s">
        <v>530</v>
      </c>
    </row>
    <row r="11" spans="1:13" ht="18.75" customHeight="1">
      <c r="A11" s="54">
        <v>32</v>
      </c>
      <c r="B11" s="34">
        <v>40338</v>
      </c>
      <c r="C11" s="35" t="s">
        <v>443</v>
      </c>
      <c r="D11" s="48">
        <v>3030</v>
      </c>
      <c r="E11" s="48">
        <f>D11/6.8</f>
        <v>445.5882352941177</v>
      </c>
      <c r="F11" s="35" t="s">
        <v>111</v>
      </c>
      <c r="G11" s="35" t="s">
        <v>294</v>
      </c>
      <c r="H11" s="35" t="s">
        <v>532</v>
      </c>
      <c r="I11" s="35" t="s">
        <v>590</v>
      </c>
      <c r="J11" s="35" t="s">
        <v>312</v>
      </c>
      <c r="K11" s="35" t="s">
        <v>530</v>
      </c>
      <c r="L11" s="35" t="s">
        <v>530</v>
      </c>
      <c r="M11" s="35" t="s">
        <v>530</v>
      </c>
    </row>
    <row r="12" spans="1:13" ht="18.75" customHeight="1">
      <c r="A12" s="54"/>
      <c r="B12" s="34"/>
      <c r="C12" s="35"/>
      <c r="D12" s="48"/>
      <c r="E12" s="48"/>
      <c r="F12" s="35"/>
      <c r="G12" s="35"/>
      <c r="H12" s="35"/>
      <c r="I12" s="35"/>
      <c r="J12" s="35"/>
      <c r="K12" s="35"/>
      <c r="L12" s="35"/>
      <c r="M12" s="35"/>
    </row>
    <row r="13" spans="1:13" ht="18.75" customHeight="1">
      <c r="A13" s="54"/>
      <c r="B13" s="34">
        <v>40150</v>
      </c>
      <c r="C13" s="35" t="s">
        <v>1081</v>
      </c>
      <c r="D13" s="48">
        <v>35972.359999999986</v>
      </c>
      <c r="E13" s="48">
        <v>5280</v>
      </c>
      <c r="F13" s="35" t="s">
        <v>337</v>
      </c>
      <c r="G13" s="35" t="s">
        <v>104</v>
      </c>
      <c r="H13" s="35" t="s">
        <v>604</v>
      </c>
      <c r="I13" s="35" t="s">
        <v>731</v>
      </c>
      <c r="J13" s="35" t="s">
        <v>312</v>
      </c>
      <c r="K13" s="35"/>
      <c r="L13" s="35"/>
      <c r="M13" s="35"/>
    </row>
    <row r="14" spans="1:15" ht="18.75" customHeight="1">
      <c r="A14" s="54"/>
      <c r="B14" s="34">
        <v>40150</v>
      </c>
      <c r="C14" s="35" t="s">
        <v>1081</v>
      </c>
      <c r="D14" s="48">
        <v>4819</v>
      </c>
      <c r="E14" s="48">
        <v>708.6764705882351</v>
      </c>
      <c r="F14" s="35" t="s">
        <v>960</v>
      </c>
      <c r="G14" s="35" t="s">
        <v>102</v>
      </c>
      <c r="H14" s="35" t="s">
        <v>604</v>
      </c>
      <c r="I14" s="35" t="s">
        <v>731</v>
      </c>
      <c r="J14" s="35" t="s">
        <v>312</v>
      </c>
      <c r="K14" s="35"/>
      <c r="L14" s="35"/>
      <c r="M14" s="35"/>
      <c r="O14" s="37"/>
    </row>
    <row r="15" spans="1:15" ht="18.75" customHeight="1">
      <c r="A15" s="54"/>
      <c r="B15" s="34">
        <v>40162</v>
      </c>
      <c r="C15" s="35" t="s">
        <v>1081</v>
      </c>
      <c r="D15" s="48">
        <v>14000</v>
      </c>
      <c r="E15" s="48">
        <v>2058.823529411764</v>
      </c>
      <c r="F15" s="35" t="s">
        <v>854</v>
      </c>
      <c r="G15" s="35" t="s">
        <v>108</v>
      </c>
      <c r="H15" s="35" t="s">
        <v>604</v>
      </c>
      <c r="I15" s="35" t="s">
        <v>731</v>
      </c>
      <c r="J15" s="35" t="s">
        <v>312</v>
      </c>
      <c r="K15" s="35"/>
      <c r="L15" s="35"/>
      <c r="M15" s="35"/>
      <c r="O15" s="43"/>
    </row>
    <row r="16" spans="1:13" ht="18.75" customHeight="1">
      <c r="A16" s="54"/>
      <c r="B16" s="34">
        <v>40164</v>
      </c>
      <c r="C16" s="35" t="s">
        <v>1081</v>
      </c>
      <c r="D16" s="48">
        <v>6000</v>
      </c>
      <c r="E16" s="48">
        <v>882.3529411764703</v>
      </c>
      <c r="F16" s="35" t="s">
        <v>855</v>
      </c>
      <c r="G16" s="35" t="s">
        <v>106</v>
      </c>
      <c r="H16" s="35" t="s">
        <v>604</v>
      </c>
      <c r="I16" s="35" t="s">
        <v>731</v>
      </c>
      <c r="J16" s="35" t="s">
        <v>312</v>
      </c>
      <c r="K16" s="35"/>
      <c r="L16" s="35"/>
      <c r="M16" s="35"/>
    </row>
    <row r="17" spans="1:15" ht="18.75" customHeight="1">
      <c r="A17" s="54"/>
      <c r="B17" s="34">
        <v>40177</v>
      </c>
      <c r="C17" s="35" t="s">
        <v>1081</v>
      </c>
      <c r="D17" s="48">
        <v>32544</v>
      </c>
      <c r="E17" s="48">
        <v>4800</v>
      </c>
      <c r="F17" s="35" t="s">
        <v>588</v>
      </c>
      <c r="G17" s="35" t="s">
        <v>107</v>
      </c>
      <c r="H17" s="35" t="s">
        <v>532</v>
      </c>
      <c r="I17" s="35" t="s">
        <v>731</v>
      </c>
      <c r="J17" s="35" t="s">
        <v>312</v>
      </c>
      <c r="K17" s="35"/>
      <c r="L17" s="35"/>
      <c r="M17" s="35"/>
      <c r="O17" s="37"/>
    </row>
    <row r="18" spans="1:15" ht="18.75" customHeight="1">
      <c r="A18" s="54"/>
      <c r="B18" s="34">
        <v>40177</v>
      </c>
      <c r="C18" s="35" t="s">
        <v>1081</v>
      </c>
      <c r="D18" s="48">
        <v>20600</v>
      </c>
      <c r="E18" s="48">
        <v>3029.411764705881</v>
      </c>
      <c r="F18" s="35" t="s">
        <v>861</v>
      </c>
      <c r="G18" s="35" t="s">
        <v>109</v>
      </c>
      <c r="H18" s="35" t="s">
        <v>532</v>
      </c>
      <c r="I18" s="35" t="s">
        <v>731</v>
      </c>
      <c r="J18" s="35" t="s">
        <v>312</v>
      </c>
      <c r="K18" s="35"/>
      <c r="L18" s="35"/>
      <c r="M18" s="35"/>
      <c r="O18" s="37"/>
    </row>
    <row r="19" spans="1:15" ht="18.75" customHeight="1">
      <c r="A19" s="54"/>
      <c r="B19" s="34">
        <v>40177</v>
      </c>
      <c r="C19" s="35" t="s">
        <v>1081</v>
      </c>
      <c r="D19" s="48">
        <v>10129.399999999994</v>
      </c>
      <c r="E19" s="48">
        <v>1489.6176470588234</v>
      </c>
      <c r="F19" s="35" t="s">
        <v>711</v>
      </c>
      <c r="G19" s="35" t="s">
        <v>108</v>
      </c>
      <c r="H19" s="35" t="s">
        <v>532</v>
      </c>
      <c r="I19" s="35" t="s">
        <v>731</v>
      </c>
      <c r="J19" s="35" t="s">
        <v>312</v>
      </c>
      <c r="K19" s="35"/>
      <c r="L19" s="35"/>
      <c r="M19" s="35"/>
      <c r="O19" s="37"/>
    </row>
    <row r="20" spans="1:13" ht="18.75" customHeight="1">
      <c r="A20" s="54"/>
      <c r="B20" s="34">
        <v>40177</v>
      </c>
      <c r="C20" s="35" t="s">
        <v>1081</v>
      </c>
      <c r="D20" s="48">
        <v>20000</v>
      </c>
      <c r="E20" s="48">
        <v>3000</v>
      </c>
      <c r="F20" s="35" t="s">
        <v>710</v>
      </c>
      <c r="G20" s="35" t="s">
        <v>108</v>
      </c>
      <c r="H20" s="35" t="s">
        <v>532</v>
      </c>
      <c r="I20" s="35" t="s">
        <v>731</v>
      </c>
      <c r="J20" s="35" t="s">
        <v>312</v>
      </c>
      <c r="K20" s="35"/>
      <c r="L20" s="35"/>
      <c r="M20" s="35"/>
    </row>
    <row r="21" spans="1:13" ht="18.75" customHeight="1">
      <c r="A21" s="54"/>
      <c r="B21" s="34">
        <v>40177</v>
      </c>
      <c r="C21" s="35" t="s">
        <v>1081</v>
      </c>
      <c r="D21" s="48">
        <v>600</v>
      </c>
      <c r="E21" s="48">
        <v>88.23529411764702</v>
      </c>
      <c r="F21" s="35" t="s">
        <v>860</v>
      </c>
      <c r="G21" s="35" t="s">
        <v>105</v>
      </c>
      <c r="H21" s="35" t="s">
        <v>532</v>
      </c>
      <c r="I21" s="35" t="s">
        <v>731</v>
      </c>
      <c r="J21" s="35" t="s">
        <v>312</v>
      </c>
      <c r="K21" s="35"/>
      <c r="L21" s="35"/>
      <c r="M21" s="35"/>
    </row>
    <row r="22" spans="1:13" ht="18.75" customHeight="1">
      <c r="A22" s="54"/>
      <c r="B22" s="34">
        <v>40178</v>
      </c>
      <c r="C22" s="35" t="s">
        <v>1081</v>
      </c>
      <c r="D22" s="48">
        <v>24095</v>
      </c>
      <c r="E22" s="48">
        <v>3543.3823529411748</v>
      </c>
      <c r="F22" s="35" t="s">
        <v>961</v>
      </c>
      <c r="G22" s="35" t="s">
        <v>105</v>
      </c>
      <c r="H22" s="35" t="s">
        <v>604</v>
      </c>
      <c r="I22" s="35" t="s">
        <v>731</v>
      </c>
      <c r="J22" s="35" t="s">
        <v>312</v>
      </c>
      <c r="K22" s="35"/>
      <c r="L22" s="35"/>
      <c r="M22" s="35"/>
    </row>
    <row r="23" spans="1:15" ht="18.75" customHeight="1">
      <c r="A23" s="54"/>
      <c r="B23" s="34">
        <v>40178</v>
      </c>
      <c r="C23" s="35" t="s">
        <v>1081</v>
      </c>
      <c r="D23" s="48">
        <v>2242</v>
      </c>
      <c r="E23" s="48">
        <v>329.705882352941</v>
      </c>
      <c r="F23" s="35" t="s">
        <v>862</v>
      </c>
      <c r="G23" s="35" t="s">
        <v>109</v>
      </c>
      <c r="H23" s="35" t="s">
        <v>532</v>
      </c>
      <c r="I23" s="35" t="s">
        <v>731</v>
      </c>
      <c r="J23" s="35" t="s">
        <v>312</v>
      </c>
      <c r="K23" s="35"/>
      <c r="L23" s="23"/>
      <c r="M23" s="23"/>
      <c r="N23" s="21"/>
      <c r="O23" s="53"/>
    </row>
    <row r="24" spans="1:13" ht="18.75" customHeight="1">
      <c r="A24" s="54"/>
      <c r="B24" s="34">
        <v>40178</v>
      </c>
      <c r="C24" s="35" t="s">
        <v>1081</v>
      </c>
      <c r="D24" s="48">
        <v>4600</v>
      </c>
      <c r="E24" s="48">
        <v>676.4705882352941</v>
      </c>
      <c r="F24" s="35" t="s">
        <v>863</v>
      </c>
      <c r="G24" s="35" t="s">
        <v>109</v>
      </c>
      <c r="H24" s="35" t="s">
        <v>532</v>
      </c>
      <c r="I24" s="35" t="s">
        <v>731</v>
      </c>
      <c r="J24" s="35" t="s">
        <v>312</v>
      </c>
      <c r="K24" s="35"/>
      <c r="L24" s="35"/>
      <c r="M24" s="35"/>
    </row>
    <row r="25" spans="1:13" s="21" customFormat="1" ht="18.75" customHeight="1">
      <c r="A25" s="54"/>
      <c r="B25" s="34">
        <v>40178</v>
      </c>
      <c r="C25" s="35" t="s">
        <v>1081</v>
      </c>
      <c r="D25" s="48">
        <v>1300</v>
      </c>
      <c r="E25" s="48">
        <v>191.17647058823525</v>
      </c>
      <c r="F25" s="35" t="s">
        <v>712</v>
      </c>
      <c r="G25" s="35" t="s">
        <v>110</v>
      </c>
      <c r="H25" s="35" t="s">
        <v>604</v>
      </c>
      <c r="I25" s="35" t="s">
        <v>731</v>
      </c>
      <c r="J25" s="35" t="s">
        <v>312</v>
      </c>
      <c r="K25" s="64"/>
      <c r="L25" s="23"/>
      <c r="M25" s="23"/>
    </row>
    <row r="26" spans="1:13" ht="18.75" customHeight="1">
      <c r="A26" s="54"/>
      <c r="B26" s="34">
        <v>40217</v>
      </c>
      <c r="C26" s="35" t="s">
        <v>1081</v>
      </c>
      <c r="D26" s="48">
        <v>8000</v>
      </c>
      <c r="E26" s="48">
        <v>1176.4705882352937</v>
      </c>
      <c r="F26" s="35" t="s">
        <v>854</v>
      </c>
      <c r="G26" s="35" t="s">
        <v>108</v>
      </c>
      <c r="H26" s="35" t="s">
        <v>604</v>
      </c>
      <c r="I26" s="35" t="s">
        <v>731</v>
      </c>
      <c r="J26" s="35" t="s">
        <v>312</v>
      </c>
      <c r="K26" s="35"/>
      <c r="L26" s="35"/>
      <c r="M26" s="35"/>
    </row>
    <row r="27" spans="1:15" ht="18.75" customHeight="1">
      <c r="A27" s="54"/>
      <c r="B27" s="34">
        <v>39814</v>
      </c>
      <c r="C27" s="35" t="s">
        <v>889</v>
      </c>
      <c r="D27" s="48">
        <f aca="true" t="shared" si="0" ref="D27:D42">E27*6.8</f>
        <v>147465.89012211058</v>
      </c>
      <c r="E27" s="48">
        <f>'08 HC salary'!C19</f>
        <v>21686.160312075084</v>
      </c>
      <c r="F27" s="35" t="s">
        <v>311</v>
      </c>
      <c r="G27" s="35" t="s">
        <v>293</v>
      </c>
      <c r="H27" s="35" t="s">
        <v>532</v>
      </c>
      <c r="I27" s="35" t="s">
        <v>731</v>
      </c>
      <c r="J27" s="35" t="s">
        <v>312</v>
      </c>
      <c r="K27" s="35" t="s">
        <v>530</v>
      </c>
      <c r="L27" s="35" t="s">
        <v>530</v>
      </c>
      <c r="M27" s="35" t="s">
        <v>530</v>
      </c>
      <c r="O27" s="24" t="s">
        <v>335</v>
      </c>
    </row>
    <row r="28" spans="1:15" ht="18.75" customHeight="1">
      <c r="A28" s="44"/>
      <c r="B28" s="39">
        <v>40178</v>
      </c>
      <c r="C28" s="35" t="s">
        <v>890</v>
      </c>
      <c r="D28" s="50">
        <f>'09 HC salary'!D102</f>
        <v>112019.95</v>
      </c>
      <c r="E28" s="50">
        <f>'09 HC salary'!E102</f>
        <v>16423.350002116156</v>
      </c>
      <c r="F28" s="37" t="s">
        <v>311</v>
      </c>
      <c r="G28" s="35" t="s">
        <v>293</v>
      </c>
      <c r="H28" s="37" t="s">
        <v>449</v>
      </c>
      <c r="I28" s="35" t="s">
        <v>731</v>
      </c>
      <c r="J28" s="37" t="s">
        <v>312</v>
      </c>
      <c r="K28" s="37"/>
      <c r="L28" s="35" t="s">
        <v>530</v>
      </c>
      <c r="M28" s="35" t="s">
        <v>530</v>
      </c>
      <c r="O28" s="43"/>
    </row>
    <row r="29" spans="1:15" ht="18.75" customHeight="1">
      <c r="A29" s="54">
        <v>6</v>
      </c>
      <c r="B29" s="34">
        <v>39966</v>
      </c>
      <c r="C29" s="35" t="s">
        <v>1082</v>
      </c>
      <c r="D29" s="48">
        <f>E29*6.8</f>
        <v>680</v>
      </c>
      <c r="E29" s="48">
        <v>100</v>
      </c>
      <c r="F29" s="35" t="s">
        <v>678</v>
      </c>
      <c r="G29" s="35" t="s">
        <v>293</v>
      </c>
      <c r="H29" s="35" t="s">
        <v>532</v>
      </c>
      <c r="I29" s="35" t="s">
        <v>731</v>
      </c>
      <c r="J29" s="35" t="s">
        <v>312</v>
      </c>
      <c r="K29" s="35" t="s">
        <v>679</v>
      </c>
      <c r="L29" s="35" t="s">
        <v>530</v>
      </c>
      <c r="M29" s="35" t="s">
        <v>530</v>
      </c>
      <c r="O29" s="24" t="s">
        <v>336</v>
      </c>
    </row>
    <row r="30" spans="1:13" ht="18.75" customHeight="1">
      <c r="A30" s="54">
        <v>5</v>
      </c>
      <c r="B30" s="34">
        <v>39977</v>
      </c>
      <c r="C30" s="35" t="s">
        <v>1082</v>
      </c>
      <c r="D30" s="48">
        <f>E30*6.8</f>
        <v>680</v>
      </c>
      <c r="E30" s="48">
        <v>100</v>
      </c>
      <c r="F30" s="35" t="s">
        <v>676</v>
      </c>
      <c r="G30" s="35" t="s">
        <v>293</v>
      </c>
      <c r="H30" s="35" t="s">
        <v>532</v>
      </c>
      <c r="I30" s="35" t="s">
        <v>731</v>
      </c>
      <c r="J30" s="35" t="s">
        <v>312</v>
      </c>
      <c r="K30" s="35" t="s">
        <v>677</v>
      </c>
      <c r="L30" s="35" t="s">
        <v>530</v>
      </c>
      <c r="M30" s="35" t="s">
        <v>530</v>
      </c>
    </row>
    <row r="31" spans="1:13" ht="18.75" customHeight="1">
      <c r="A31" s="54">
        <v>13</v>
      </c>
      <c r="B31" s="34">
        <v>40046</v>
      </c>
      <c r="C31" s="35" t="s">
        <v>850</v>
      </c>
      <c r="D31" s="48">
        <f>E31*6.8</f>
        <v>3447.6</v>
      </c>
      <c r="E31" s="48">
        <v>507</v>
      </c>
      <c r="F31" s="35" t="s">
        <v>851</v>
      </c>
      <c r="G31" s="23" t="s">
        <v>186</v>
      </c>
      <c r="H31" s="35" t="s">
        <v>532</v>
      </c>
      <c r="I31" s="35" t="s">
        <v>731</v>
      </c>
      <c r="J31" s="35" t="s">
        <v>312</v>
      </c>
      <c r="K31" s="35" t="s">
        <v>530</v>
      </c>
      <c r="L31" s="37"/>
      <c r="M31" s="37"/>
    </row>
    <row r="32" spans="1:13" ht="18.75" customHeight="1">
      <c r="A32" s="54">
        <v>17</v>
      </c>
      <c r="B32" s="34">
        <v>40133</v>
      </c>
      <c r="C32" s="35" t="s">
        <v>663</v>
      </c>
      <c r="D32" s="48">
        <v>5000</v>
      </c>
      <c r="E32" s="48">
        <f>D32/6.8</f>
        <v>735.2941176470589</v>
      </c>
      <c r="F32" s="35" t="s">
        <v>853</v>
      </c>
      <c r="G32" s="35" t="s">
        <v>105</v>
      </c>
      <c r="H32" s="35" t="s">
        <v>604</v>
      </c>
      <c r="I32" s="35" t="s">
        <v>731</v>
      </c>
      <c r="J32" s="35" t="s">
        <v>312</v>
      </c>
      <c r="K32" s="35" t="s">
        <v>530</v>
      </c>
      <c r="L32" s="35" t="s">
        <v>530</v>
      </c>
      <c r="M32" s="35" t="s">
        <v>530</v>
      </c>
    </row>
    <row r="33" spans="1:13" ht="18.75" customHeight="1">
      <c r="A33" s="54"/>
      <c r="B33" s="34"/>
      <c r="C33" s="35"/>
      <c r="D33" s="48"/>
      <c r="E33" s="48"/>
      <c r="F33" s="35"/>
      <c r="G33" s="35"/>
      <c r="H33" s="35"/>
      <c r="I33" s="35"/>
      <c r="J33" s="35"/>
      <c r="K33" s="35"/>
      <c r="L33" s="35"/>
      <c r="M33" s="35"/>
    </row>
    <row r="34" spans="1:15" ht="18.75" customHeight="1">
      <c r="A34" s="54">
        <v>3</v>
      </c>
      <c r="B34" s="34">
        <v>39828</v>
      </c>
      <c r="C34" s="35" t="s">
        <v>338</v>
      </c>
      <c r="D34" s="48">
        <f t="shared" si="0"/>
        <v>2040</v>
      </c>
      <c r="E34" s="48">
        <v>300</v>
      </c>
      <c r="F34" s="35" t="s">
        <v>664</v>
      </c>
      <c r="G34" s="35" t="s">
        <v>293</v>
      </c>
      <c r="H34" s="35" t="s">
        <v>532</v>
      </c>
      <c r="I34" s="35" t="s">
        <v>731</v>
      </c>
      <c r="J34" s="35" t="s">
        <v>847</v>
      </c>
      <c r="K34" s="35" t="s">
        <v>530</v>
      </c>
      <c r="L34" s="35"/>
      <c r="M34" s="35"/>
      <c r="O34" s="43"/>
    </row>
    <row r="35" spans="1:13" ht="18.75" customHeight="1">
      <c r="A35" s="54">
        <v>4</v>
      </c>
      <c r="B35" s="34">
        <v>39856</v>
      </c>
      <c r="C35" s="35" t="s">
        <v>338</v>
      </c>
      <c r="D35" s="48">
        <f t="shared" si="0"/>
        <v>34000</v>
      </c>
      <c r="E35" s="48">
        <v>5000</v>
      </c>
      <c r="F35" s="35" t="s">
        <v>665</v>
      </c>
      <c r="G35" s="35" t="s">
        <v>293</v>
      </c>
      <c r="H35" s="35" t="s">
        <v>532</v>
      </c>
      <c r="I35" s="35" t="s">
        <v>731</v>
      </c>
      <c r="J35" s="35" t="s">
        <v>847</v>
      </c>
      <c r="K35" s="35" t="s">
        <v>675</v>
      </c>
      <c r="L35" s="35" t="s">
        <v>530</v>
      </c>
      <c r="M35" s="35" t="s">
        <v>530</v>
      </c>
    </row>
    <row r="36" spans="1:13" ht="18.75" customHeight="1">
      <c r="A36" s="54"/>
      <c r="B36" s="34"/>
      <c r="C36" s="35"/>
      <c r="D36" s="48"/>
      <c r="E36" s="48"/>
      <c r="F36" s="35"/>
      <c r="G36" s="35"/>
      <c r="H36" s="35"/>
      <c r="I36" s="35"/>
      <c r="J36" s="35"/>
      <c r="K36" s="35"/>
      <c r="L36" s="35"/>
      <c r="M36" s="35"/>
    </row>
    <row r="37" spans="1:13" ht="18.75" customHeight="1">
      <c r="A37" s="54">
        <v>9</v>
      </c>
      <c r="B37" s="34">
        <v>39943</v>
      </c>
      <c r="C37" s="35" t="s">
        <v>1082</v>
      </c>
      <c r="D37" s="48">
        <f t="shared" si="0"/>
        <v>204</v>
      </c>
      <c r="E37" s="48">
        <v>30</v>
      </c>
      <c r="F37" s="35" t="s">
        <v>559</v>
      </c>
      <c r="G37" s="35" t="s">
        <v>293</v>
      </c>
      <c r="H37" s="35" t="s">
        <v>532</v>
      </c>
      <c r="I37" s="35" t="s">
        <v>731</v>
      </c>
      <c r="J37" s="35" t="s">
        <v>566</v>
      </c>
      <c r="K37" s="35" t="s">
        <v>560</v>
      </c>
      <c r="L37" s="35"/>
      <c r="M37" s="35"/>
    </row>
    <row r="38" spans="1:13" ht="18.75" customHeight="1">
      <c r="A38" s="54">
        <v>10</v>
      </c>
      <c r="B38" s="34">
        <v>39943</v>
      </c>
      <c r="C38" s="35" t="s">
        <v>1082</v>
      </c>
      <c r="D38" s="48">
        <f t="shared" si="0"/>
        <v>204</v>
      </c>
      <c r="E38" s="48">
        <v>30</v>
      </c>
      <c r="F38" s="35" t="s">
        <v>561</v>
      </c>
      <c r="G38" s="35" t="s">
        <v>293</v>
      </c>
      <c r="H38" s="35" t="s">
        <v>532</v>
      </c>
      <c r="I38" s="35" t="s">
        <v>442</v>
      </c>
      <c r="J38" s="35" t="s">
        <v>566</v>
      </c>
      <c r="K38" s="35" t="s">
        <v>476</v>
      </c>
      <c r="L38" s="35" t="s">
        <v>530</v>
      </c>
      <c r="M38" s="35" t="s">
        <v>530</v>
      </c>
    </row>
    <row r="39" spans="1:15" ht="18.75" customHeight="1">
      <c r="A39" s="54">
        <v>11</v>
      </c>
      <c r="B39" s="34">
        <v>39943</v>
      </c>
      <c r="C39" s="35" t="s">
        <v>1082</v>
      </c>
      <c r="D39" s="48">
        <f t="shared" si="0"/>
        <v>204</v>
      </c>
      <c r="E39" s="48">
        <v>30</v>
      </c>
      <c r="F39" s="35" t="s">
        <v>477</v>
      </c>
      <c r="G39" s="35" t="s">
        <v>293</v>
      </c>
      <c r="H39" s="35" t="s">
        <v>532</v>
      </c>
      <c r="I39" s="35" t="s">
        <v>731</v>
      </c>
      <c r="J39" s="35" t="s">
        <v>566</v>
      </c>
      <c r="K39" s="35" t="s">
        <v>478</v>
      </c>
      <c r="L39" s="35"/>
      <c r="M39" s="35"/>
      <c r="O39" s="43"/>
    </row>
    <row r="40" spans="1:13" ht="18.75" customHeight="1">
      <c r="A40" s="54">
        <v>8</v>
      </c>
      <c r="B40" s="34">
        <v>39944</v>
      </c>
      <c r="C40" s="35" t="s">
        <v>1082</v>
      </c>
      <c r="D40" s="48">
        <f t="shared" si="0"/>
        <v>1224</v>
      </c>
      <c r="E40" s="48">
        <v>180</v>
      </c>
      <c r="F40" s="35" t="s">
        <v>339</v>
      </c>
      <c r="G40" s="35" t="s">
        <v>293</v>
      </c>
      <c r="H40" s="35" t="s">
        <v>532</v>
      </c>
      <c r="I40" s="35" t="s">
        <v>731</v>
      </c>
      <c r="J40" s="35" t="s">
        <v>566</v>
      </c>
      <c r="K40" s="35" t="s">
        <v>558</v>
      </c>
      <c r="L40" s="35" t="s">
        <v>530</v>
      </c>
      <c r="M40" s="35" t="s">
        <v>530</v>
      </c>
    </row>
    <row r="41" spans="1:13" ht="18.75" customHeight="1">
      <c r="A41" s="54">
        <v>7</v>
      </c>
      <c r="B41" s="34">
        <v>39945</v>
      </c>
      <c r="C41" s="35" t="s">
        <v>1082</v>
      </c>
      <c r="D41" s="48">
        <f t="shared" si="0"/>
        <v>6800</v>
      </c>
      <c r="E41" s="48">
        <v>1000</v>
      </c>
      <c r="F41" s="35" t="s">
        <v>556</v>
      </c>
      <c r="G41" s="35" t="s">
        <v>293</v>
      </c>
      <c r="H41" s="35" t="s">
        <v>532</v>
      </c>
      <c r="I41" s="35" t="s">
        <v>731</v>
      </c>
      <c r="J41" s="35" t="s">
        <v>566</v>
      </c>
      <c r="K41" s="35" t="s">
        <v>557</v>
      </c>
      <c r="L41" s="35" t="s">
        <v>530</v>
      </c>
      <c r="M41" s="35" t="s">
        <v>530</v>
      </c>
    </row>
    <row r="42" spans="1:15" ht="18.75" customHeight="1">
      <c r="A42" s="54">
        <v>12</v>
      </c>
      <c r="B42" s="34">
        <v>39946</v>
      </c>
      <c r="C42" s="35" t="s">
        <v>1082</v>
      </c>
      <c r="D42" s="48">
        <f t="shared" si="0"/>
        <v>204</v>
      </c>
      <c r="E42" s="48">
        <v>30</v>
      </c>
      <c r="F42" s="35" t="s">
        <v>479</v>
      </c>
      <c r="G42" s="35" t="s">
        <v>293</v>
      </c>
      <c r="H42" s="35" t="s">
        <v>532</v>
      </c>
      <c r="I42" s="35" t="s">
        <v>731</v>
      </c>
      <c r="J42" s="35" t="s">
        <v>566</v>
      </c>
      <c r="K42" s="35" t="s">
        <v>480</v>
      </c>
      <c r="L42" s="35" t="s">
        <v>530</v>
      </c>
      <c r="M42" s="35" t="s">
        <v>530</v>
      </c>
      <c r="O42" s="24" t="s">
        <v>731</v>
      </c>
    </row>
    <row r="43" spans="1:15" ht="18.75" customHeight="1">
      <c r="A43" s="54"/>
      <c r="B43" s="34"/>
      <c r="C43" s="35"/>
      <c r="D43" s="48"/>
      <c r="E43" s="48"/>
      <c r="F43" s="35"/>
      <c r="G43" s="35"/>
      <c r="H43" s="35"/>
      <c r="I43" s="35"/>
      <c r="J43" s="35"/>
      <c r="K43" s="35"/>
      <c r="L43" s="35"/>
      <c r="M43" s="35"/>
      <c r="O43" s="24"/>
    </row>
    <row r="44" spans="1:13" ht="18.75" customHeight="1">
      <c r="A44" s="54"/>
      <c r="B44" s="34">
        <v>40150</v>
      </c>
      <c r="C44" s="35" t="s">
        <v>1080</v>
      </c>
      <c r="D44" s="48">
        <v>143889.44</v>
      </c>
      <c r="E44" s="48">
        <v>21120</v>
      </c>
      <c r="F44" s="35" t="s">
        <v>337</v>
      </c>
      <c r="G44" s="35" t="s">
        <v>104</v>
      </c>
      <c r="H44" s="35" t="s">
        <v>604</v>
      </c>
      <c r="I44" s="35" t="s">
        <v>731</v>
      </c>
      <c r="J44" s="35" t="s">
        <v>379</v>
      </c>
      <c r="K44" s="35"/>
      <c r="L44" s="35" t="s">
        <v>530</v>
      </c>
      <c r="M44" s="35" t="s">
        <v>530</v>
      </c>
    </row>
    <row r="45" spans="1:13" ht="18.75" customHeight="1">
      <c r="A45" s="54">
        <v>18</v>
      </c>
      <c r="B45" s="34">
        <v>40150</v>
      </c>
      <c r="C45" s="35" t="s">
        <v>1080</v>
      </c>
      <c r="D45" s="48">
        <v>19276</v>
      </c>
      <c r="E45" s="48">
        <v>2834.7058823529414</v>
      </c>
      <c r="F45" s="35" t="s">
        <v>960</v>
      </c>
      <c r="G45" s="35" t="s">
        <v>102</v>
      </c>
      <c r="H45" s="35" t="s">
        <v>604</v>
      </c>
      <c r="I45" s="35" t="s">
        <v>731</v>
      </c>
      <c r="J45" s="35" t="s">
        <v>379</v>
      </c>
      <c r="K45" s="35" t="s">
        <v>530</v>
      </c>
      <c r="L45" s="35" t="s">
        <v>530</v>
      </c>
      <c r="M45" s="35" t="s">
        <v>530</v>
      </c>
    </row>
    <row r="46" spans="1:13" ht="18.75" customHeight="1">
      <c r="A46" s="54">
        <v>19</v>
      </c>
      <c r="B46" s="34">
        <v>40162</v>
      </c>
      <c r="C46" s="35" t="s">
        <v>1080</v>
      </c>
      <c r="D46" s="48">
        <v>56000</v>
      </c>
      <c r="E46" s="48">
        <v>8235.29411764706</v>
      </c>
      <c r="F46" s="35" t="s">
        <v>854</v>
      </c>
      <c r="G46" s="35" t="s">
        <v>108</v>
      </c>
      <c r="H46" s="35" t="s">
        <v>604</v>
      </c>
      <c r="I46" s="35" t="s">
        <v>731</v>
      </c>
      <c r="J46" s="35" t="s">
        <v>379</v>
      </c>
      <c r="K46" s="35" t="s">
        <v>530</v>
      </c>
      <c r="L46" s="35" t="s">
        <v>530</v>
      </c>
      <c r="M46" s="35" t="s">
        <v>530</v>
      </c>
    </row>
    <row r="47" spans="1:13" ht="18.75" customHeight="1">
      <c r="A47" s="54">
        <v>20</v>
      </c>
      <c r="B47" s="34">
        <v>40164</v>
      </c>
      <c r="C47" s="35" t="s">
        <v>1080</v>
      </c>
      <c r="D47" s="48">
        <v>24000</v>
      </c>
      <c r="E47" s="48">
        <v>3529.411764705883</v>
      </c>
      <c r="F47" s="35" t="s">
        <v>855</v>
      </c>
      <c r="G47" s="35" t="s">
        <v>106</v>
      </c>
      <c r="H47" s="35" t="s">
        <v>604</v>
      </c>
      <c r="I47" s="35" t="s">
        <v>731</v>
      </c>
      <c r="J47" s="35" t="s">
        <v>379</v>
      </c>
      <c r="K47" s="35" t="s">
        <v>530</v>
      </c>
      <c r="L47" s="35" t="s">
        <v>530</v>
      </c>
      <c r="M47" s="35" t="s">
        <v>530</v>
      </c>
    </row>
    <row r="48" spans="1:13" ht="18.75" customHeight="1">
      <c r="A48" s="54">
        <v>23</v>
      </c>
      <c r="B48" s="34">
        <v>40177</v>
      </c>
      <c r="C48" s="35" t="s">
        <v>1080</v>
      </c>
      <c r="D48" s="48">
        <v>130176</v>
      </c>
      <c r="E48" s="48">
        <v>19200</v>
      </c>
      <c r="F48" s="35" t="s">
        <v>588</v>
      </c>
      <c r="G48" s="35" t="s">
        <v>107</v>
      </c>
      <c r="H48" s="35" t="s">
        <v>532</v>
      </c>
      <c r="I48" s="35" t="s">
        <v>731</v>
      </c>
      <c r="J48" s="35" t="s">
        <v>379</v>
      </c>
      <c r="K48" s="35" t="s">
        <v>530</v>
      </c>
      <c r="L48" s="35" t="s">
        <v>530</v>
      </c>
      <c r="M48" s="35" t="s">
        <v>530</v>
      </c>
    </row>
    <row r="49" spans="1:15" ht="18.75" customHeight="1">
      <c r="A49" s="54">
        <v>29</v>
      </c>
      <c r="B49" s="34">
        <v>40177</v>
      </c>
      <c r="C49" s="35" t="s">
        <v>1080</v>
      </c>
      <c r="D49" s="48">
        <v>82400</v>
      </c>
      <c r="E49" s="48">
        <v>12117.647058823532</v>
      </c>
      <c r="F49" s="35" t="s">
        <v>861</v>
      </c>
      <c r="G49" s="35" t="s">
        <v>109</v>
      </c>
      <c r="H49" s="35" t="s">
        <v>532</v>
      </c>
      <c r="I49" s="35" t="s">
        <v>731</v>
      </c>
      <c r="J49" s="35" t="s">
        <v>379</v>
      </c>
      <c r="K49" s="35" t="s">
        <v>530</v>
      </c>
      <c r="L49" s="35" t="s">
        <v>530</v>
      </c>
      <c r="M49" s="35" t="s">
        <v>530</v>
      </c>
      <c r="O49" s="43"/>
    </row>
    <row r="50" spans="1:13" ht="18.75" customHeight="1">
      <c r="A50" s="54">
        <v>25</v>
      </c>
      <c r="B50" s="34">
        <v>40177</v>
      </c>
      <c r="C50" s="35" t="s">
        <v>1080</v>
      </c>
      <c r="D50" s="48">
        <v>80000</v>
      </c>
      <c r="E50" s="48">
        <v>12000</v>
      </c>
      <c r="F50" s="35" t="s">
        <v>710</v>
      </c>
      <c r="G50" s="35" t="s">
        <v>108</v>
      </c>
      <c r="H50" s="35" t="s">
        <v>532</v>
      </c>
      <c r="I50" s="35" t="s">
        <v>731</v>
      </c>
      <c r="J50" s="35" t="s">
        <v>379</v>
      </c>
      <c r="K50" s="35" t="s">
        <v>530</v>
      </c>
      <c r="L50" s="35" t="s">
        <v>530</v>
      </c>
      <c r="M50" s="35" t="s">
        <v>530</v>
      </c>
    </row>
    <row r="51" spans="1:13" ht="18.75" customHeight="1">
      <c r="A51" s="54">
        <v>26</v>
      </c>
      <c r="B51" s="34">
        <v>40177</v>
      </c>
      <c r="C51" s="35" t="s">
        <v>1080</v>
      </c>
      <c r="D51" s="48">
        <v>40517.600000000006</v>
      </c>
      <c r="E51" s="48">
        <v>5958.470588235295</v>
      </c>
      <c r="F51" s="35" t="s">
        <v>711</v>
      </c>
      <c r="G51" s="35" t="s">
        <v>108</v>
      </c>
      <c r="H51" s="35" t="s">
        <v>532</v>
      </c>
      <c r="I51" s="35" t="s">
        <v>731</v>
      </c>
      <c r="J51" s="35" t="s">
        <v>379</v>
      </c>
      <c r="K51" s="35" t="s">
        <v>530</v>
      </c>
      <c r="L51" s="35" t="s">
        <v>530</v>
      </c>
      <c r="M51" s="35" t="s">
        <v>530</v>
      </c>
    </row>
    <row r="52" spans="1:13" ht="18.75" customHeight="1">
      <c r="A52" s="54">
        <v>28</v>
      </c>
      <c r="B52" s="34">
        <v>40177</v>
      </c>
      <c r="C52" s="35" t="s">
        <v>1080</v>
      </c>
      <c r="D52" s="48">
        <v>2400</v>
      </c>
      <c r="E52" s="48">
        <v>352.9411764705883</v>
      </c>
      <c r="F52" s="35" t="s">
        <v>860</v>
      </c>
      <c r="G52" s="35" t="s">
        <v>105</v>
      </c>
      <c r="H52" s="35" t="s">
        <v>532</v>
      </c>
      <c r="I52" s="35" t="s">
        <v>731</v>
      </c>
      <c r="J52" s="35" t="s">
        <v>379</v>
      </c>
      <c r="K52" s="35" t="s">
        <v>530</v>
      </c>
      <c r="L52" s="35" t="s">
        <v>530</v>
      </c>
      <c r="M52" s="35" t="s">
        <v>530</v>
      </c>
    </row>
    <row r="53" spans="1:13" ht="18.75" customHeight="1">
      <c r="A53" s="54">
        <v>21</v>
      </c>
      <c r="B53" s="34">
        <v>40178</v>
      </c>
      <c r="C53" s="35" t="s">
        <v>1080</v>
      </c>
      <c r="D53" s="48">
        <v>96380</v>
      </c>
      <c r="E53" s="48">
        <v>14173.529411764706</v>
      </c>
      <c r="F53" s="35" t="s">
        <v>961</v>
      </c>
      <c r="G53" s="35" t="s">
        <v>105</v>
      </c>
      <c r="H53" s="35" t="s">
        <v>604</v>
      </c>
      <c r="I53" s="35" t="s">
        <v>731</v>
      </c>
      <c r="J53" s="35" t="s">
        <v>379</v>
      </c>
      <c r="K53" s="35" t="s">
        <v>530</v>
      </c>
      <c r="L53" s="35" t="s">
        <v>530</v>
      </c>
      <c r="M53" s="35" t="s">
        <v>530</v>
      </c>
    </row>
    <row r="54" spans="1:13" ht="18.75" customHeight="1">
      <c r="A54" s="54">
        <v>24</v>
      </c>
      <c r="B54" s="34">
        <v>40178</v>
      </c>
      <c r="C54" s="35" t="s">
        <v>1080</v>
      </c>
      <c r="D54" s="48">
        <v>32000</v>
      </c>
      <c r="E54" s="48">
        <v>4705.8823529411775</v>
      </c>
      <c r="F54" s="35" t="s">
        <v>854</v>
      </c>
      <c r="G54" s="35" t="s">
        <v>108</v>
      </c>
      <c r="H54" s="35" t="s">
        <v>604</v>
      </c>
      <c r="I54" s="35" t="s">
        <v>731</v>
      </c>
      <c r="J54" s="35" t="s">
        <v>379</v>
      </c>
      <c r="K54" s="35" t="s">
        <v>530</v>
      </c>
      <c r="L54" s="35" t="s">
        <v>530</v>
      </c>
      <c r="M54" s="35" t="s">
        <v>530</v>
      </c>
    </row>
    <row r="55" spans="1:13" ht="18.75" customHeight="1">
      <c r="A55" s="54">
        <v>31</v>
      </c>
      <c r="B55" s="34">
        <v>40178</v>
      </c>
      <c r="C55" s="35" t="s">
        <v>1080</v>
      </c>
      <c r="D55" s="48">
        <v>18400</v>
      </c>
      <c r="E55" s="48">
        <v>2705.8823529411766</v>
      </c>
      <c r="F55" s="35" t="s">
        <v>863</v>
      </c>
      <c r="G55" s="35" t="s">
        <v>109</v>
      </c>
      <c r="H55" s="35" t="s">
        <v>532</v>
      </c>
      <c r="I55" s="35" t="s">
        <v>731</v>
      </c>
      <c r="J55" s="35" t="s">
        <v>379</v>
      </c>
      <c r="K55" s="35" t="s">
        <v>530</v>
      </c>
      <c r="L55" s="35" t="s">
        <v>530</v>
      </c>
      <c r="M55" s="35" t="s">
        <v>530</v>
      </c>
    </row>
    <row r="56" spans="1:15" ht="18.75" customHeight="1">
      <c r="A56" s="54">
        <v>30</v>
      </c>
      <c r="B56" s="34">
        <v>40178</v>
      </c>
      <c r="C56" s="35" t="s">
        <v>1080</v>
      </c>
      <c r="D56" s="48">
        <v>8968</v>
      </c>
      <c r="E56" s="48">
        <v>1318.8235294117649</v>
      </c>
      <c r="F56" s="35" t="s">
        <v>862</v>
      </c>
      <c r="G56" s="35" t="s">
        <v>109</v>
      </c>
      <c r="H56" s="35" t="s">
        <v>532</v>
      </c>
      <c r="I56" s="35" t="s">
        <v>731</v>
      </c>
      <c r="J56" s="35" t="s">
        <v>379</v>
      </c>
      <c r="K56" s="35" t="s">
        <v>530</v>
      </c>
      <c r="L56" s="23" t="s">
        <v>530</v>
      </c>
      <c r="M56" s="23" t="s">
        <v>530</v>
      </c>
      <c r="N56" s="21"/>
      <c r="O56" s="38" t="s">
        <v>334</v>
      </c>
    </row>
    <row r="57" spans="1:13" s="21" customFormat="1" ht="18.75" customHeight="1">
      <c r="A57" s="56">
        <v>27</v>
      </c>
      <c r="B57" s="34">
        <v>40178</v>
      </c>
      <c r="C57" s="41" t="s">
        <v>1080</v>
      </c>
      <c r="D57" s="51">
        <v>5200</v>
      </c>
      <c r="E57" s="51">
        <v>764.7058823529412</v>
      </c>
      <c r="F57" s="42" t="s">
        <v>712</v>
      </c>
      <c r="G57" s="35" t="s">
        <v>110</v>
      </c>
      <c r="H57" s="42" t="s">
        <v>604</v>
      </c>
      <c r="I57" s="42" t="s">
        <v>731</v>
      </c>
      <c r="J57" s="35" t="s">
        <v>379</v>
      </c>
      <c r="K57" s="197">
        <f>SUM(E48:E57)</f>
        <v>73297.88235294117</v>
      </c>
      <c r="L57" s="196" t="s">
        <v>530</v>
      </c>
      <c r="M57" s="196" t="s">
        <v>530</v>
      </c>
    </row>
    <row r="58" spans="1:13" ht="18.75" customHeight="1">
      <c r="A58" s="45"/>
      <c r="B58" s="43"/>
      <c r="C58" s="43"/>
      <c r="D58" s="52"/>
      <c r="E58" s="52"/>
      <c r="F58" s="43"/>
      <c r="G58" s="43"/>
      <c r="H58" s="43"/>
      <c r="I58" s="43"/>
      <c r="J58" s="43"/>
      <c r="K58" s="43"/>
      <c r="L58" s="43"/>
      <c r="M58" s="43"/>
    </row>
    <row r="59" spans="1:13" ht="18.75" customHeight="1">
      <c r="A59" s="56"/>
      <c r="B59" s="40"/>
      <c r="C59" s="42"/>
      <c r="D59" s="51"/>
      <c r="E59" s="51"/>
      <c r="F59" s="42"/>
      <c r="G59" s="42"/>
      <c r="H59" s="42"/>
      <c r="I59" s="42"/>
      <c r="J59" s="42"/>
      <c r="K59" s="42"/>
      <c r="L59" s="42"/>
      <c r="M59" s="42"/>
    </row>
    <row r="60" spans="1:13" ht="18.75" customHeight="1">
      <c r="A60" s="45"/>
      <c r="B60" s="43"/>
      <c r="C60" s="43"/>
      <c r="D60" s="52">
        <f>SUM(D2:D59)</f>
        <v>1309415.1069066275</v>
      </c>
      <c r="E60" s="52">
        <f>SUM(E2:E59)</f>
        <v>192815.20457039992</v>
      </c>
      <c r="F60" s="43"/>
      <c r="G60" s="43"/>
      <c r="H60" s="43"/>
      <c r="I60" s="43"/>
      <c r="J60" s="43"/>
      <c r="K60" s="43"/>
      <c r="L60" s="43"/>
      <c r="M60" s="43"/>
    </row>
    <row r="63" spans="5:6" ht="18.75" customHeight="1">
      <c r="E63" s="234">
        <f>SUM(E27:E57)+SUM(E9:E11)+E7</f>
        <v>162557.62074687053</v>
      </c>
      <c r="F63" s="36">
        <v>3575</v>
      </c>
    </row>
    <row r="66" ht="18.75" customHeight="1">
      <c r="E66" s="36">
        <v>167998</v>
      </c>
    </row>
  </sheetData>
  <sheetProtection/>
  <dataValidations count="1">
    <dataValidation type="list" allowBlank="1" showInputMessage="1" showErrorMessage="1" sqref="I13:I26 I2:I6 I9:I12 I7:I8 I29:I33 I27 I28 I34:I57">
      <formula1>$O$17:$O$21</formula1>
    </dataValidation>
  </dataValidations>
  <printOptions gridLines="1" horizontalCentered="1" verticalCentered="1"/>
  <pageMargins left="0.25" right="0.25" top="1" bottom="0.5" header="0.25" footer="0"/>
  <pageSetup fitToHeight="1" fitToWidth="1" orientation="landscape" paperSize="9" scale="49"/>
  <headerFooter alignWithMargins="0">
    <oddHeader>&amp;C&amp;"Arial,Bold"&amp;12GOLDEN BRIDGES
2009 DONOR DETAILS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15"/>
  <sheetViews>
    <sheetView zoomScale="125" zoomScaleNormal="125" zoomScalePageLayoutView="0" workbookViewId="0" topLeftCell="A1">
      <selection activeCell="F17" sqref="F17"/>
    </sheetView>
  </sheetViews>
  <sheetFormatPr defaultColWidth="10.8515625" defaultRowHeight="21.75" customHeight="1"/>
  <cols>
    <col min="1" max="1" width="5.00390625" style="150" customWidth="1"/>
    <col min="2" max="2" width="40.7109375" style="150" bestFit="1" customWidth="1"/>
    <col min="3" max="3" width="17.140625" style="150" customWidth="1"/>
    <col min="4" max="4" width="6.140625" style="150" customWidth="1"/>
    <col min="5" max="5" width="12.7109375" style="150" customWidth="1"/>
    <col min="6" max="6" width="10.7109375" style="150" customWidth="1"/>
    <col min="7" max="7" width="10.28125" style="150" customWidth="1"/>
    <col min="8" max="9" width="10.8515625" style="150" customWidth="1"/>
    <col min="10" max="10" width="15.00390625" style="150" customWidth="1"/>
    <col min="11" max="16384" width="10.8515625" style="150" customWidth="1"/>
  </cols>
  <sheetData>
    <row r="1" spans="1:4" ht="36">
      <c r="A1" s="53" t="s">
        <v>947</v>
      </c>
      <c r="D1" s="152" t="s">
        <v>1113</v>
      </c>
    </row>
    <row r="2" spans="2:4" ht="21.75" customHeight="1">
      <c r="B2" s="153" t="s">
        <v>61</v>
      </c>
      <c r="C2" s="154">
        <v>86994.1157155254</v>
      </c>
      <c r="D2" s="155">
        <f aca="true" t="shared" si="0" ref="D2:D7">C2/$C$15</f>
        <v>0.5042822708372249</v>
      </c>
    </row>
    <row r="3" spans="2:4" ht="21.75" customHeight="1">
      <c r="B3" s="153" t="s">
        <v>948</v>
      </c>
      <c r="C3" s="154">
        <v>788.2128378484849</v>
      </c>
      <c r="D3" s="155">
        <f t="shared" si="0"/>
        <v>0.00456906489024005</v>
      </c>
    </row>
    <row r="4" spans="2:4" ht="21.75" customHeight="1">
      <c r="B4" s="153" t="s">
        <v>847</v>
      </c>
      <c r="C4" s="154">
        <v>20756.437049744567</v>
      </c>
      <c r="D4" s="155">
        <f t="shared" si="0"/>
        <v>0.1203196690240865</v>
      </c>
    </row>
    <row r="5" spans="2:4" ht="21.75" customHeight="1">
      <c r="B5" s="153" t="s">
        <v>949</v>
      </c>
      <c r="C5" s="154">
        <v>28387.275478549604</v>
      </c>
      <c r="D5" s="155">
        <f t="shared" si="0"/>
        <v>0.16455365542212302</v>
      </c>
    </row>
    <row r="6" spans="2:4" ht="21.75" customHeight="1">
      <c r="B6" s="153" t="s">
        <v>566</v>
      </c>
      <c r="C6" s="154">
        <v>7880.132897979798</v>
      </c>
      <c r="D6" s="155">
        <f t="shared" si="0"/>
        <v>0.04567908162072608</v>
      </c>
    </row>
    <row r="7" spans="2:4" ht="21.75" customHeight="1">
      <c r="B7" s="156" t="s">
        <v>943</v>
      </c>
      <c r="C7" s="151">
        <f>SUM(C2:C6)</f>
        <v>144806.17397964787</v>
      </c>
      <c r="D7" s="155">
        <f t="shared" si="0"/>
        <v>0.8394037417944006</v>
      </c>
    </row>
    <row r="8" ht="21.75" customHeight="1">
      <c r="B8" s="70"/>
    </row>
    <row r="9" spans="1:2" ht="21.75" customHeight="1">
      <c r="A9" s="53" t="s">
        <v>946</v>
      </c>
      <c r="B9" s="70"/>
    </row>
    <row r="10" spans="2:4" ht="21.75" customHeight="1">
      <c r="B10" s="153" t="s">
        <v>878</v>
      </c>
      <c r="C10" s="154">
        <v>2057.920115</v>
      </c>
      <c r="D10" s="155">
        <f>C10/$C$15</f>
        <v>0.011929227859357353</v>
      </c>
    </row>
    <row r="11" spans="2:4" ht="21.75" customHeight="1">
      <c r="B11" s="153" t="s">
        <v>848</v>
      </c>
      <c r="C11" s="154">
        <v>18442.960190840768</v>
      </c>
      <c r="D11" s="155">
        <f>C11/$C$15</f>
        <v>0.10690904516359047</v>
      </c>
    </row>
    <row r="12" spans="2:4" ht="21.75" customHeight="1">
      <c r="B12" s="153" t="s">
        <v>950</v>
      </c>
      <c r="C12" s="154">
        <v>7203.701587596322</v>
      </c>
      <c r="D12" s="155">
        <f>C12/$C$15</f>
        <v>0.041757985182651676</v>
      </c>
    </row>
    <row r="13" spans="2:4" ht="21.75" customHeight="1">
      <c r="B13" s="156" t="s">
        <v>944</v>
      </c>
      <c r="C13" s="151">
        <f>SUM(C10:C12)</f>
        <v>27704.58189343709</v>
      </c>
      <c r="D13" s="155">
        <f>C13/$C$15</f>
        <v>0.1605962582055995</v>
      </c>
    </row>
    <row r="15" spans="2:4" ht="21.75" customHeight="1">
      <c r="B15" s="70" t="s">
        <v>945</v>
      </c>
      <c r="C15" s="151">
        <f>SUM(C13,C7)</f>
        <v>172510.75587308494</v>
      </c>
      <c r="D15" s="155">
        <f>C15/$C$15</f>
        <v>1</v>
      </c>
    </row>
  </sheetData>
  <sheetProtection/>
  <printOptions gridLines="1" horizontalCentered="1"/>
  <pageMargins left="0.75" right="0.75" top="1.25" bottom="1" header="0.5" footer="0.5"/>
  <pageSetup fitToHeight="1" fitToWidth="1" orientation="portrait" paperSize="9"/>
  <headerFooter alignWithMargins="0">
    <oddHeader>&amp;C&amp;"Arial,Bold"&amp;12GOLDEN BRIDGES
2009 SUMMARY OF FUNCTIONAL EXPENSES
JAN 1, 2009 - DEC 31, 2009</oddHeader>
  </headerFooter>
</worksheet>
</file>

<file path=xl/worksheets/sheet9.xml><?xml version="1.0" encoding="utf-8"?>
<worksheet xmlns="http://schemas.openxmlformats.org/spreadsheetml/2006/main" xmlns:r="http://schemas.openxmlformats.org/officeDocument/2006/relationships">
  <sheetPr>
    <tabColor indexed="32"/>
    <pageSetUpPr fitToPage="1"/>
  </sheetPr>
  <dimension ref="A1:M1292"/>
  <sheetViews>
    <sheetView zoomScalePageLayoutView="0" workbookViewId="0" topLeftCell="A321">
      <selection activeCell="A1" sqref="A1:IV1"/>
    </sheetView>
  </sheetViews>
  <sheetFormatPr defaultColWidth="9.140625" defaultRowHeight="19.5" customHeight="1"/>
  <cols>
    <col min="1" max="1" width="9.140625" style="78" customWidth="1"/>
    <col min="2" max="2" width="17.00390625" style="78" customWidth="1"/>
    <col min="3" max="3" width="31.421875" style="78" customWidth="1"/>
    <col min="4" max="4" width="11.7109375" style="78" customWidth="1"/>
    <col min="5" max="5" width="10.421875" style="78" bestFit="1" customWidth="1"/>
    <col min="6" max="6" width="29.140625" style="78" customWidth="1"/>
    <col min="7" max="7" width="43.00390625" style="78" customWidth="1"/>
    <col min="8" max="8" width="36.8515625" style="78" bestFit="1" customWidth="1"/>
    <col min="9" max="9" width="0" style="78" hidden="1" customWidth="1"/>
    <col min="10" max="10" width="7.421875" style="78" bestFit="1" customWidth="1"/>
    <col min="11" max="12" width="0" style="78" hidden="1" customWidth="1"/>
    <col min="13" max="16384" width="9.140625" style="78" customWidth="1"/>
  </cols>
  <sheetData>
    <row r="1" spans="1:12" s="30" customFormat="1" ht="19.5" customHeight="1">
      <c r="A1" s="25" t="s">
        <v>518</v>
      </c>
      <c r="B1" s="33" t="s">
        <v>519</v>
      </c>
      <c r="C1" s="25" t="s">
        <v>520</v>
      </c>
      <c r="D1" s="27" t="s">
        <v>521</v>
      </c>
      <c r="E1" s="28" t="s">
        <v>522</v>
      </c>
      <c r="F1" s="29" t="s">
        <v>523</v>
      </c>
      <c r="G1" s="25" t="s">
        <v>524</v>
      </c>
      <c r="H1" s="25" t="s">
        <v>525</v>
      </c>
      <c r="I1" s="25" t="s">
        <v>526</v>
      </c>
      <c r="J1" s="25" t="s">
        <v>527</v>
      </c>
      <c r="K1" s="25" t="s">
        <v>528</v>
      </c>
      <c r="L1" s="25" t="s">
        <v>529</v>
      </c>
    </row>
    <row r="2" spans="1:12" ht="19.5" customHeight="1">
      <c r="A2" s="79">
        <v>1021</v>
      </c>
      <c r="B2" s="100">
        <v>40142</v>
      </c>
      <c r="C2" s="84" t="s">
        <v>869</v>
      </c>
      <c r="D2" s="101">
        <v>5000</v>
      </c>
      <c r="E2" s="83">
        <v>733.25</v>
      </c>
      <c r="F2" s="102" t="s">
        <v>870</v>
      </c>
      <c r="G2" s="84" t="s">
        <v>580</v>
      </c>
      <c r="H2" s="84" t="s">
        <v>379</v>
      </c>
      <c r="I2" s="84" t="s">
        <v>877</v>
      </c>
      <c r="J2" s="73" t="s">
        <v>455</v>
      </c>
      <c r="K2" s="85" t="s">
        <v>533</v>
      </c>
      <c r="L2" s="84" t="s">
        <v>539</v>
      </c>
    </row>
    <row r="3" spans="1:13" ht="19.5" customHeight="1">
      <c r="A3" s="71">
        <v>1035</v>
      </c>
      <c r="B3" s="72">
        <v>40142</v>
      </c>
      <c r="C3" s="73" t="s">
        <v>125</v>
      </c>
      <c r="D3" s="74">
        <v>3500</v>
      </c>
      <c r="E3" s="75">
        <v>513.275</v>
      </c>
      <c r="F3" s="76" t="s">
        <v>126</v>
      </c>
      <c r="G3" s="73" t="s">
        <v>580</v>
      </c>
      <c r="H3" s="73" t="s">
        <v>379</v>
      </c>
      <c r="I3" s="73" t="s">
        <v>532</v>
      </c>
      <c r="J3" s="73" t="s">
        <v>455</v>
      </c>
      <c r="K3" s="73" t="s">
        <v>127</v>
      </c>
      <c r="L3" s="73" t="s">
        <v>539</v>
      </c>
      <c r="M3" s="77"/>
    </row>
    <row r="4" spans="1:12" ht="19.5" customHeight="1">
      <c r="A4" s="79">
        <v>1028</v>
      </c>
      <c r="B4" s="100">
        <v>40172</v>
      </c>
      <c r="C4" s="84" t="s">
        <v>869</v>
      </c>
      <c r="D4" s="101">
        <v>6335</v>
      </c>
      <c r="E4" s="83">
        <v>929.15445</v>
      </c>
      <c r="F4" s="102" t="s">
        <v>870</v>
      </c>
      <c r="G4" s="84" t="s">
        <v>580</v>
      </c>
      <c r="H4" s="84" t="s">
        <v>379</v>
      </c>
      <c r="I4" s="84" t="s">
        <v>877</v>
      </c>
      <c r="J4" s="73" t="s">
        <v>455</v>
      </c>
      <c r="K4" s="85" t="s">
        <v>533</v>
      </c>
      <c r="L4" s="84" t="s">
        <v>539</v>
      </c>
    </row>
    <row r="5" spans="1:13" ht="19.5" customHeight="1">
      <c r="A5" s="71">
        <v>1041</v>
      </c>
      <c r="B5" s="72">
        <v>40172</v>
      </c>
      <c r="C5" s="73" t="s">
        <v>125</v>
      </c>
      <c r="D5" s="74">
        <v>4900</v>
      </c>
      <c r="E5" s="75">
        <v>718.683</v>
      </c>
      <c r="F5" s="76" t="s">
        <v>126</v>
      </c>
      <c r="G5" s="73" t="s">
        <v>580</v>
      </c>
      <c r="H5" s="73" t="s">
        <v>379</v>
      </c>
      <c r="I5" s="73" t="s">
        <v>532</v>
      </c>
      <c r="J5" s="73" t="s">
        <v>455</v>
      </c>
      <c r="K5" s="73" t="s">
        <v>127</v>
      </c>
      <c r="L5" s="73" t="s">
        <v>539</v>
      </c>
      <c r="M5" s="77"/>
    </row>
    <row r="6" spans="1:12" ht="19.5" customHeight="1">
      <c r="A6" s="79">
        <v>10416</v>
      </c>
      <c r="B6" s="80">
        <v>40172</v>
      </c>
      <c r="C6" s="81" t="s">
        <v>951</v>
      </c>
      <c r="D6" s="82">
        <v>2000</v>
      </c>
      <c r="E6" s="83">
        <v>293.34</v>
      </c>
      <c r="F6" s="76" t="s">
        <v>126</v>
      </c>
      <c r="G6" s="84" t="s">
        <v>952</v>
      </c>
      <c r="H6" s="85" t="s">
        <v>379</v>
      </c>
      <c r="I6" s="81" t="s">
        <v>375</v>
      </c>
      <c r="J6" s="73" t="s">
        <v>455</v>
      </c>
      <c r="K6" s="81" t="s">
        <v>1036</v>
      </c>
      <c r="L6" s="81" t="s">
        <v>539</v>
      </c>
    </row>
    <row r="7" spans="1:13" ht="19.5" customHeight="1">
      <c r="A7" s="86">
        <v>908</v>
      </c>
      <c r="B7" s="87">
        <v>40117</v>
      </c>
      <c r="C7" s="88" t="s">
        <v>378</v>
      </c>
      <c r="D7" s="89">
        <v>88</v>
      </c>
      <c r="E7" s="90">
        <v>12.9087</v>
      </c>
      <c r="F7" s="91" t="s">
        <v>804</v>
      </c>
      <c r="G7" s="88" t="s">
        <v>802</v>
      </c>
      <c r="H7" s="88" t="s">
        <v>379</v>
      </c>
      <c r="I7" s="88" t="s">
        <v>375</v>
      </c>
      <c r="J7" s="73" t="s">
        <v>455</v>
      </c>
      <c r="K7" s="88" t="s">
        <v>837</v>
      </c>
      <c r="L7" s="88" t="s">
        <v>539</v>
      </c>
      <c r="M7" s="77"/>
    </row>
    <row r="8" spans="1:13" ht="19.5" customHeight="1">
      <c r="A8" s="86">
        <v>909</v>
      </c>
      <c r="B8" s="87">
        <v>40117</v>
      </c>
      <c r="C8" s="88" t="s">
        <v>378</v>
      </c>
      <c r="D8" s="89">
        <v>145</v>
      </c>
      <c r="E8" s="90">
        <v>21.27</v>
      </c>
      <c r="F8" s="91" t="s">
        <v>804</v>
      </c>
      <c r="G8" s="88" t="s">
        <v>802</v>
      </c>
      <c r="H8" s="88" t="s">
        <v>379</v>
      </c>
      <c r="I8" s="88" t="s">
        <v>375</v>
      </c>
      <c r="J8" s="73" t="s">
        <v>455</v>
      </c>
      <c r="K8" s="88" t="s">
        <v>837</v>
      </c>
      <c r="L8" s="88" t="s">
        <v>539</v>
      </c>
      <c r="M8" s="77"/>
    </row>
    <row r="9" spans="1:12" ht="19.5" customHeight="1">
      <c r="A9" s="86">
        <v>910</v>
      </c>
      <c r="B9" s="87">
        <v>40117</v>
      </c>
      <c r="C9" s="88" t="s">
        <v>380</v>
      </c>
      <c r="D9" s="89">
        <v>435</v>
      </c>
      <c r="E9" s="90">
        <v>63.8102</v>
      </c>
      <c r="F9" s="91" t="s">
        <v>922</v>
      </c>
      <c r="G9" s="88" t="s">
        <v>802</v>
      </c>
      <c r="H9" s="88" t="s">
        <v>379</v>
      </c>
      <c r="I9" s="88" t="s">
        <v>375</v>
      </c>
      <c r="J9" s="73" t="s">
        <v>455</v>
      </c>
      <c r="K9" s="88" t="s">
        <v>837</v>
      </c>
      <c r="L9" s="88" t="s">
        <v>539</v>
      </c>
    </row>
    <row r="10" spans="1:13" ht="19.5" customHeight="1">
      <c r="A10" s="92">
        <v>10042</v>
      </c>
      <c r="B10" s="95">
        <v>40150</v>
      </c>
      <c r="C10" s="85" t="s">
        <v>893</v>
      </c>
      <c r="D10" s="93">
        <v>1667.8460400000001</v>
      </c>
      <c r="E10" s="83">
        <v>244.6229786868</v>
      </c>
      <c r="F10" s="103" t="s">
        <v>1149</v>
      </c>
      <c r="G10" s="73" t="s">
        <v>620</v>
      </c>
      <c r="H10" s="85" t="s">
        <v>379</v>
      </c>
      <c r="I10" s="85" t="s">
        <v>376</v>
      </c>
      <c r="J10" s="73" t="s">
        <v>455</v>
      </c>
      <c r="K10" s="85"/>
      <c r="L10" s="85" t="s">
        <v>1037</v>
      </c>
      <c r="M10" s="77"/>
    </row>
    <row r="11" spans="1:13" ht="19.5" customHeight="1">
      <c r="A11" s="92">
        <v>10043</v>
      </c>
      <c r="B11" s="95">
        <v>40150</v>
      </c>
      <c r="C11" s="85" t="s">
        <v>893</v>
      </c>
      <c r="D11" s="93">
        <v>138.98717</v>
      </c>
      <c r="E11" s="83">
        <v>20.3852482239</v>
      </c>
      <c r="F11" s="103" t="s">
        <v>894</v>
      </c>
      <c r="G11" s="73" t="s">
        <v>620</v>
      </c>
      <c r="H11" s="85" t="s">
        <v>379</v>
      </c>
      <c r="I11" s="85" t="s">
        <v>376</v>
      </c>
      <c r="J11" s="73" t="s">
        <v>455</v>
      </c>
      <c r="K11" s="85"/>
      <c r="L11" s="85" t="s">
        <v>1037</v>
      </c>
      <c r="M11" s="77"/>
    </row>
    <row r="12" spans="1:13" ht="19.5" customHeight="1">
      <c r="A12" s="92">
        <v>10044</v>
      </c>
      <c r="B12" s="95">
        <v>40150</v>
      </c>
      <c r="C12" s="85" t="s">
        <v>893</v>
      </c>
      <c r="D12" s="93">
        <v>138.98717</v>
      </c>
      <c r="E12" s="83">
        <v>20.3852482239</v>
      </c>
      <c r="F12" s="103" t="s">
        <v>895</v>
      </c>
      <c r="G12" s="73" t="s">
        <v>620</v>
      </c>
      <c r="H12" s="85" t="s">
        <v>379</v>
      </c>
      <c r="I12" s="85" t="s">
        <v>376</v>
      </c>
      <c r="J12" s="73" t="s">
        <v>455</v>
      </c>
      <c r="K12" s="85"/>
      <c r="L12" s="85" t="s">
        <v>1037</v>
      </c>
      <c r="M12" s="77"/>
    </row>
    <row r="13" spans="1:13" ht="19.5" customHeight="1">
      <c r="A13" s="92">
        <v>10045</v>
      </c>
      <c r="B13" s="95">
        <v>40150</v>
      </c>
      <c r="C13" s="85" t="s">
        <v>893</v>
      </c>
      <c r="D13" s="93">
        <v>138.98717</v>
      </c>
      <c r="E13" s="83">
        <v>20.3852482239</v>
      </c>
      <c r="F13" s="94" t="s">
        <v>1086</v>
      </c>
      <c r="G13" s="73" t="s">
        <v>620</v>
      </c>
      <c r="H13" s="85" t="s">
        <v>379</v>
      </c>
      <c r="I13" s="85" t="s">
        <v>376</v>
      </c>
      <c r="J13" s="73" t="s">
        <v>455</v>
      </c>
      <c r="K13" s="85"/>
      <c r="L13" s="85" t="s">
        <v>1037</v>
      </c>
      <c r="M13" s="77"/>
    </row>
    <row r="14" spans="1:13" ht="19.5" customHeight="1">
      <c r="A14" s="92">
        <v>10046</v>
      </c>
      <c r="B14" s="95">
        <v>40150</v>
      </c>
      <c r="C14" s="85" t="s">
        <v>893</v>
      </c>
      <c r="D14" s="93">
        <v>555.94868</v>
      </c>
      <c r="E14" s="83">
        <v>81.5409928956</v>
      </c>
      <c r="F14" s="94" t="s">
        <v>1086</v>
      </c>
      <c r="G14" s="73" t="s">
        <v>620</v>
      </c>
      <c r="H14" s="85" t="s">
        <v>379</v>
      </c>
      <c r="I14" s="85" t="s">
        <v>376</v>
      </c>
      <c r="J14" s="73" t="s">
        <v>455</v>
      </c>
      <c r="K14" s="85"/>
      <c r="L14" s="85" t="s">
        <v>1037</v>
      </c>
      <c r="M14" s="77"/>
    </row>
    <row r="15" spans="1:13" ht="19.5" customHeight="1">
      <c r="A15" s="92">
        <v>10047</v>
      </c>
      <c r="B15" s="95">
        <v>40150</v>
      </c>
      <c r="C15" s="85" t="s">
        <v>893</v>
      </c>
      <c r="D15" s="93">
        <v>138.98717</v>
      </c>
      <c r="E15" s="83">
        <v>20.3852482239</v>
      </c>
      <c r="F15" s="94" t="s">
        <v>1086</v>
      </c>
      <c r="G15" s="73" t="s">
        <v>620</v>
      </c>
      <c r="H15" s="85" t="s">
        <v>379</v>
      </c>
      <c r="I15" s="85" t="s">
        <v>376</v>
      </c>
      <c r="J15" s="73" t="s">
        <v>455</v>
      </c>
      <c r="K15" s="85"/>
      <c r="L15" s="85" t="s">
        <v>1037</v>
      </c>
      <c r="M15" s="77"/>
    </row>
    <row r="16" spans="1:13" ht="19.5" customHeight="1">
      <c r="A16" s="92">
        <v>10048</v>
      </c>
      <c r="B16" s="95">
        <v>40150</v>
      </c>
      <c r="C16" s="85" t="s">
        <v>893</v>
      </c>
      <c r="D16" s="93">
        <v>138.98717</v>
      </c>
      <c r="E16" s="83">
        <v>20.3852482239</v>
      </c>
      <c r="F16" s="94" t="s">
        <v>1086</v>
      </c>
      <c r="G16" s="73" t="s">
        <v>620</v>
      </c>
      <c r="H16" s="85" t="s">
        <v>379</v>
      </c>
      <c r="I16" s="85" t="s">
        <v>376</v>
      </c>
      <c r="J16" s="73" t="s">
        <v>455</v>
      </c>
      <c r="K16" s="85"/>
      <c r="L16" s="85" t="s">
        <v>1037</v>
      </c>
      <c r="M16" s="77"/>
    </row>
    <row r="17" spans="1:13" ht="19.5" customHeight="1">
      <c r="A17" s="92">
        <v>10049</v>
      </c>
      <c r="B17" s="95">
        <v>40150</v>
      </c>
      <c r="C17" s="85" t="s">
        <v>893</v>
      </c>
      <c r="D17" s="93">
        <v>137.5972983</v>
      </c>
      <c r="E17" s="83">
        <v>20.181395741661</v>
      </c>
      <c r="F17" s="94" t="s">
        <v>1086</v>
      </c>
      <c r="G17" s="73" t="s">
        <v>620</v>
      </c>
      <c r="H17" s="85" t="s">
        <v>379</v>
      </c>
      <c r="I17" s="85" t="s">
        <v>376</v>
      </c>
      <c r="J17" s="73" t="s">
        <v>455</v>
      </c>
      <c r="K17" s="85"/>
      <c r="L17" s="85" t="s">
        <v>1037</v>
      </c>
      <c r="M17" s="77"/>
    </row>
    <row r="18" spans="1:13" ht="19.5" customHeight="1">
      <c r="A18" s="92">
        <v>10050</v>
      </c>
      <c r="B18" s="95">
        <v>40150</v>
      </c>
      <c r="C18" s="85" t="s">
        <v>893</v>
      </c>
      <c r="D18" s="93">
        <v>236.278189</v>
      </c>
      <c r="E18" s="83">
        <v>34.65492198063</v>
      </c>
      <c r="F18" s="94" t="s">
        <v>1086</v>
      </c>
      <c r="G18" s="73" t="s">
        <v>620</v>
      </c>
      <c r="H18" s="85" t="s">
        <v>379</v>
      </c>
      <c r="I18" s="85" t="s">
        <v>376</v>
      </c>
      <c r="J18" s="73" t="s">
        <v>455</v>
      </c>
      <c r="K18" s="85"/>
      <c r="L18" s="85" t="s">
        <v>1037</v>
      </c>
      <c r="M18" s="77"/>
    </row>
    <row r="19" spans="1:13" ht="19.5" customHeight="1">
      <c r="A19" s="92">
        <v>10051</v>
      </c>
      <c r="B19" s="95">
        <v>40150</v>
      </c>
      <c r="C19" s="85" t="s">
        <v>893</v>
      </c>
      <c r="D19" s="93">
        <v>208.48075500000002</v>
      </c>
      <c r="E19" s="83">
        <v>30.57787233585</v>
      </c>
      <c r="F19" s="94" t="s">
        <v>1086</v>
      </c>
      <c r="G19" s="73" t="s">
        <v>620</v>
      </c>
      <c r="H19" s="85" t="s">
        <v>379</v>
      </c>
      <c r="I19" s="85" t="s">
        <v>376</v>
      </c>
      <c r="J19" s="73" t="s">
        <v>455</v>
      </c>
      <c r="K19" s="85"/>
      <c r="L19" s="85" t="s">
        <v>1037</v>
      </c>
      <c r="M19" s="77"/>
    </row>
    <row r="20" spans="1:13" ht="19.5" customHeight="1">
      <c r="A20" s="92">
        <v>10052</v>
      </c>
      <c r="B20" s="95">
        <v>40150</v>
      </c>
      <c r="C20" s="85" t="s">
        <v>893</v>
      </c>
      <c r="D20" s="93">
        <v>138.98717</v>
      </c>
      <c r="E20" s="83">
        <v>20.3852482239</v>
      </c>
      <c r="F20" s="94" t="s">
        <v>1086</v>
      </c>
      <c r="G20" s="73" t="s">
        <v>620</v>
      </c>
      <c r="H20" s="85" t="s">
        <v>379</v>
      </c>
      <c r="I20" s="85" t="s">
        <v>376</v>
      </c>
      <c r="J20" s="73" t="s">
        <v>455</v>
      </c>
      <c r="K20" s="85"/>
      <c r="L20" s="85" t="s">
        <v>1037</v>
      </c>
      <c r="M20" s="77"/>
    </row>
    <row r="21" spans="1:13" ht="19.5" customHeight="1">
      <c r="A21" s="92">
        <v>10053</v>
      </c>
      <c r="B21" s="95">
        <v>40150</v>
      </c>
      <c r="C21" s="85" t="s">
        <v>893</v>
      </c>
      <c r="D21" s="93">
        <v>138.98717</v>
      </c>
      <c r="E21" s="83">
        <v>20.3852482239</v>
      </c>
      <c r="F21" s="94" t="s">
        <v>1086</v>
      </c>
      <c r="G21" s="73" t="s">
        <v>620</v>
      </c>
      <c r="H21" s="85" t="s">
        <v>379</v>
      </c>
      <c r="I21" s="85" t="s">
        <v>376</v>
      </c>
      <c r="J21" s="73" t="s">
        <v>455</v>
      </c>
      <c r="K21" s="85"/>
      <c r="L21" s="85" t="s">
        <v>1037</v>
      </c>
      <c r="M21" s="77"/>
    </row>
    <row r="22" spans="1:13" ht="19.5" customHeight="1">
      <c r="A22" s="92">
        <v>10054</v>
      </c>
      <c r="B22" s="95">
        <v>40150</v>
      </c>
      <c r="C22" s="85" t="s">
        <v>893</v>
      </c>
      <c r="D22" s="93">
        <v>138.98717</v>
      </c>
      <c r="E22" s="83">
        <v>20.3852482239</v>
      </c>
      <c r="F22" s="94" t="s">
        <v>1086</v>
      </c>
      <c r="G22" s="73" t="s">
        <v>620</v>
      </c>
      <c r="H22" s="85" t="s">
        <v>379</v>
      </c>
      <c r="I22" s="85" t="s">
        <v>376</v>
      </c>
      <c r="J22" s="73" t="s">
        <v>455</v>
      </c>
      <c r="K22" s="85"/>
      <c r="L22" s="85" t="s">
        <v>1037</v>
      </c>
      <c r="M22" s="77"/>
    </row>
    <row r="23" spans="1:13" ht="19.5" customHeight="1">
      <c r="A23" s="92">
        <v>10055</v>
      </c>
      <c r="B23" s="95">
        <v>40150</v>
      </c>
      <c r="C23" s="85" t="s">
        <v>893</v>
      </c>
      <c r="D23" s="93">
        <v>138.98717</v>
      </c>
      <c r="E23" s="83">
        <v>20.3852482239</v>
      </c>
      <c r="F23" s="94" t="s">
        <v>1086</v>
      </c>
      <c r="G23" s="73" t="s">
        <v>620</v>
      </c>
      <c r="H23" s="85" t="s">
        <v>379</v>
      </c>
      <c r="I23" s="85" t="s">
        <v>376</v>
      </c>
      <c r="J23" s="73" t="s">
        <v>455</v>
      </c>
      <c r="K23" s="85"/>
      <c r="L23" s="85" t="s">
        <v>1037</v>
      </c>
      <c r="M23" s="77"/>
    </row>
    <row r="24" spans="1:13" ht="19.5" customHeight="1">
      <c r="A24" s="92">
        <v>10056</v>
      </c>
      <c r="B24" s="95">
        <v>40150</v>
      </c>
      <c r="C24" s="85" t="s">
        <v>893</v>
      </c>
      <c r="D24" s="93">
        <v>138.98717</v>
      </c>
      <c r="E24" s="83">
        <v>20.3852482239</v>
      </c>
      <c r="F24" s="94" t="s">
        <v>1086</v>
      </c>
      <c r="G24" s="73" t="s">
        <v>620</v>
      </c>
      <c r="H24" s="85" t="s">
        <v>379</v>
      </c>
      <c r="I24" s="85" t="s">
        <v>376</v>
      </c>
      <c r="J24" s="73" t="s">
        <v>455</v>
      </c>
      <c r="K24" s="85"/>
      <c r="L24" s="85" t="s">
        <v>1037</v>
      </c>
      <c r="M24" s="77"/>
    </row>
    <row r="25" spans="1:13" ht="19.5" customHeight="1">
      <c r="A25" s="92">
        <v>10057</v>
      </c>
      <c r="B25" s="95">
        <v>40150</v>
      </c>
      <c r="C25" s="85" t="s">
        <v>893</v>
      </c>
      <c r="D25" s="93">
        <v>138.98717</v>
      </c>
      <c r="E25" s="83">
        <v>20.3852482239</v>
      </c>
      <c r="F25" s="94" t="s">
        <v>1086</v>
      </c>
      <c r="G25" s="73" t="s">
        <v>620</v>
      </c>
      <c r="H25" s="85" t="s">
        <v>379</v>
      </c>
      <c r="I25" s="85" t="s">
        <v>376</v>
      </c>
      <c r="J25" s="73" t="s">
        <v>455</v>
      </c>
      <c r="K25" s="85"/>
      <c r="L25" s="85" t="s">
        <v>1037</v>
      </c>
      <c r="M25" s="96"/>
    </row>
    <row r="26" spans="1:13" ht="19.5" customHeight="1">
      <c r="A26" s="92">
        <v>10058</v>
      </c>
      <c r="B26" s="95">
        <v>40150</v>
      </c>
      <c r="C26" s="85" t="s">
        <v>893</v>
      </c>
      <c r="D26" s="93">
        <v>138.98717</v>
      </c>
      <c r="E26" s="83">
        <v>20.3852482239</v>
      </c>
      <c r="F26" s="94" t="s">
        <v>1086</v>
      </c>
      <c r="G26" s="73" t="s">
        <v>620</v>
      </c>
      <c r="H26" s="85" t="s">
        <v>379</v>
      </c>
      <c r="I26" s="85" t="s">
        <v>376</v>
      </c>
      <c r="J26" s="73" t="s">
        <v>455</v>
      </c>
      <c r="K26" s="85"/>
      <c r="L26" s="85" t="s">
        <v>1037</v>
      </c>
      <c r="M26" s="96"/>
    </row>
    <row r="27" spans="1:13" ht="19.5" customHeight="1">
      <c r="A27" s="92">
        <v>10059</v>
      </c>
      <c r="B27" s="95">
        <v>40150</v>
      </c>
      <c r="C27" s="85" t="s">
        <v>893</v>
      </c>
      <c r="D27" s="93">
        <v>138.98717</v>
      </c>
      <c r="E27" s="83">
        <v>20.3852482239</v>
      </c>
      <c r="F27" s="94" t="s">
        <v>1086</v>
      </c>
      <c r="G27" s="73" t="s">
        <v>620</v>
      </c>
      <c r="H27" s="85" t="s">
        <v>379</v>
      </c>
      <c r="I27" s="85" t="s">
        <v>376</v>
      </c>
      <c r="J27" s="73" t="s">
        <v>455</v>
      </c>
      <c r="K27" s="85"/>
      <c r="L27" s="85" t="s">
        <v>1037</v>
      </c>
      <c r="M27" s="96"/>
    </row>
    <row r="28" spans="1:13" ht="19.5" customHeight="1">
      <c r="A28" s="92">
        <v>10060</v>
      </c>
      <c r="B28" s="95">
        <v>40150</v>
      </c>
      <c r="C28" s="85" t="s">
        <v>893</v>
      </c>
      <c r="D28" s="93">
        <v>138.98717</v>
      </c>
      <c r="E28" s="83">
        <v>20.3852482239</v>
      </c>
      <c r="F28" s="94" t="s">
        <v>1086</v>
      </c>
      <c r="G28" s="73" t="s">
        <v>620</v>
      </c>
      <c r="H28" s="85" t="s">
        <v>379</v>
      </c>
      <c r="I28" s="85" t="s">
        <v>376</v>
      </c>
      <c r="J28" s="73" t="s">
        <v>455</v>
      </c>
      <c r="K28" s="85"/>
      <c r="L28" s="85" t="s">
        <v>1037</v>
      </c>
      <c r="M28" s="96"/>
    </row>
    <row r="29" spans="1:13" ht="19.5" customHeight="1">
      <c r="A29" s="92">
        <v>10061</v>
      </c>
      <c r="B29" s="95">
        <v>40150</v>
      </c>
      <c r="C29" s="85" t="s">
        <v>893</v>
      </c>
      <c r="D29" s="93">
        <v>275.1945966</v>
      </c>
      <c r="E29" s="83">
        <v>40.362791483322</v>
      </c>
      <c r="F29" s="94" t="s">
        <v>1086</v>
      </c>
      <c r="G29" s="73" t="s">
        <v>620</v>
      </c>
      <c r="H29" s="85" t="s">
        <v>379</v>
      </c>
      <c r="I29" s="85" t="s">
        <v>376</v>
      </c>
      <c r="J29" s="73" t="s">
        <v>455</v>
      </c>
      <c r="K29" s="85"/>
      <c r="L29" s="85" t="s">
        <v>1037</v>
      </c>
      <c r="M29" s="96"/>
    </row>
    <row r="30" spans="1:13" ht="19.5" customHeight="1">
      <c r="A30" s="92">
        <v>10062</v>
      </c>
      <c r="B30" s="95">
        <v>40150</v>
      </c>
      <c r="C30" s="85" t="s">
        <v>893</v>
      </c>
      <c r="D30" s="93">
        <v>138.98717</v>
      </c>
      <c r="E30" s="83">
        <v>20.3852482239</v>
      </c>
      <c r="F30" s="94" t="s">
        <v>1086</v>
      </c>
      <c r="G30" s="73" t="s">
        <v>620</v>
      </c>
      <c r="H30" s="85" t="s">
        <v>379</v>
      </c>
      <c r="I30" s="85" t="s">
        <v>376</v>
      </c>
      <c r="J30" s="73" t="s">
        <v>455</v>
      </c>
      <c r="K30" s="85"/>
      <c r="L30" s="85" t="s">
        <v>1037</v>
      </c>
      <c r="M30" s="96"/>
    </row>
    <row r="31" spans="1:13" ht="19.5" customHeight="1">
      <c r="A31" s="92">
        <v>10063</v>
      </c>
      <c r="B31" s="95">
        <v>40150</v>
      </c>
      <c r="C31" s="85" t="s">
        <v>893</v>
      </c>
      <c r="D31" s="93">
        <v>138.98717</v>
      </c>
      <c r="E31" s="83">
        <v>20.3852482239</v>
      </c>
      <c r="F31" s="94" t="s">
        <v>1086</v>
      </c>
      <c r="G31" s="73" t="s">
        <v>620</v>
      </c>
      <c r="H31" s="85" t="s">
        <v>379</v>
      </c>
      <c r="I31" s="85" t="s">
        <v>376</v>
      </c>
      <c r="J31" s="73" t="s">
        <v>455</v>
      </c>
      <c r="K31" s="85"/>
      <c r="L31" s="85" t="s">
        <v>1037</v>
      </c>
      <c r="M31" s="96"/>
    </row>
    <row r="32" spans="1:13" ht="19.5" customHeight="1">
      <c r="A32" s="92">
        <v>10064</v>
      </c>
      <c r="B32" s="95">
        <v>40150</v>
      </c>
      <c r="C32" s="85" t="s">
        <v>893</v>
      </c>
      <c r="D32" s="93">
        <v>828.2940396150001</v>
      </c>
      <c r="E32" s="83">
        <v>121.48588679033206</v>
      </c>
      <c r="F32" s="94" t="s">
        <v>1086</v>
      </c>
      <c r="G32" s="73" t="s">
        <v>620</v>
      </c>
      <c r="H32" s="85" t="s">
        <v>379</v>
      </c>
      <c r="I32" s="85" t="s">
        <v>376</v>
      </c>
      <c r="J32" s="73" t="s">
        <v>455</v>
      </c>
      <c r="K32" s="85"/>
      <c r="L32" s="85" t="s">
        <v>1037</v>
      </c>
      <c r="M32" s="96"/>
    </row>
    <row r="33" spans="1:13" ht="19.5" customHeight="1">
      <c r="A33" s="92">
        <v>10065</v>
      </c>
      <c r="B33" s="95">
        <v>40150</v>
      </c>
      <c r="C33" s="85" t="s">
        <v>893</v>
      </c>
      <c r="D33" s="93">
        <v>208.48075500000002</v>
      </c>
      <c r="E33" s="83">
        <v>30.57787233585</v>
      </c>
      <c r="F33" s="94" t="s">
        <v>1086</v>
      </c>
      <c r="G33" s="73" t="s">
        <v>620</v>
      </c>
      <c r="H33" s="85" t="s">
        <v>379</v>
      </c>
      <c r="I33" s="85" t="s">
        <v>376</v>
      </c>
      <c r="J33" s="73" t="s">
        <v>455</v>
      </c>
      <c r="K33" s="85"/>
      <c r="L33" s="85" t="s">
        <v>1037</v>
      </c>
      <c r="M33" s="96"/>
    </row>
    <row r="34" spans="1:13" ht="19.5" customHeight="1">
      <c r="A34" s="92">
        <v>10066</v>
      </c>
      <c r="B34" s="95">
        <v>40150</v>
      </c>
      <c r="C34" s="85" t="s">
        <v>893</v>
      </c>
      <c r="D34" s="93">
        <v>137.5972983</v>
      </c>
      <c r="E34" s="83">
        <v>20.181395741661</v>
      </c>
      <c r="F34" s="94" t="s">
        <v>1086</v>
      </c>
      <c r="G34" s="73" t="s">
        <v>620</v>
      </c>
      <c r="H34" s="85" t="s">
        <v>379</v>
      </c>
      <c r="I34" s="85" t="s">
        <v>376</v>
      </c>
      <c r="J34" s="73" t="s">
        <v>455</v>
      </c>
      <c r="K34" s="85"/>
      <c r="L34" s="85" t="s">
        <v>1037</v>
      </c>
      <c r="M34" s="96"/>
    </row>
    <row r="35" spans="1:13" ht="19.5" customHeight="1">
      <c r="A35" s="92">
        <v>10067</v>
      </c>
      <c r="B35" s="95">
        <v>40150</v>
      </c>
      <c r="C35" s="85" t="s">
        <v>893</v>
      </c>
      <c r="D35" s="93">
        <v>275.1945966</v>
      </c>
      <c r="E35" s="83">
        <v>40.362791483322</v>
      </c>
      <c r="F35" s="94" t="s">
        <v>1086</v>
      </c>
      <c r="G35" s="73" t="s">
        <v>620</v>
      </c>
      <c r="H35" s="85" t="s">
        <v>379</v>
      </c>
      <c r="I35" s="85" t="s">
        <v>376</v>
      </c>
      <c r="J35" s="73" t="s">
        <v>455</v>
      </c>
      <c r="K35" s="85"/>
      <c r="L35" s="85" t="s">
        <v>1037</v>
      </c>
      <c r="M35" s="77"/>
    </row>
    <row r="36" spans="1:13" ht="19.5" customHeight="1">
      <c r="A36" s="92">
        <v>10068</v>
      </c>
      <c r="B36" s="95">
        <v>40150</v>
      </c>
      <c r="C36" s="85" t="s">
        <v>893</v>
      </c>
      <c r="D36" s="93">
        <v>276.5844683</v>
      </c>
      <c r="E36" s="83">
        <v>40.566643965561</v>
      </c>
      <c r="F36" s="94" t="s">
        <v>1086</v>
      </c>
      <c r="G36" s="73" t="s">
        <v>620</v>
      </c>
      <c r="H36" s="85" t="s">
        <v>379</v>
      </c>
      <c r="I36" s="85" t="s">
        <v>376</v>
      </c>
      <c r="J36" s="73" t="s">
        <v>455</v>
      </c>
      <c r="K36" s="85"/>
      <c r="L36" s="85" t="s">
        <v>1037</v>
      </c>
      <c r="M36" s="77"/>
    </row>
    <row r="37" spans="1:13" ht="19.5" customHeight="1">
      <c r="A37" s="92">
        <v>10069</v>
      </c>
      <c r="B37" s="95">
        <v>40150</v>
      </c>
      <c r="C37" s="85" t="s">
        <v>893</v>
      </c>
      <c r="D37" s="93">
        <v>277.97434</v>
      </c>
      <c r="E37" s="83">
        <v>40.7704964478</v>
      </c>
      <c r="F37" s="94" t="s">
        <v>1086</v>
      </c>
      <c r="G37" s="73" t="s">
        <v>620</v>
      </c>
      <c r="H37" s="85" t="s">
        <v>379</v>
      </c>
      <c r="I37" s="85" t="s">
        <v>376</v>
      </c>
      <c r="J37" s="73" t="s">
        <v>455</v>
      </c>
      <c r="K37" s="85"/>
      <c r="L37" s="85" t="s">
        <v>1037</v>
      </c>
      <c r="M37" s="77"/>
    </row>
    <row r="38" spans="1:13" ht="19.5" customHeight="1">
      <c r="A38" s="92">
        <v>10070</v>
      </c>
      <c r="B38" s="95">
        <v>40150</v>
      </c>
      <c r="C38" s="85" t="s">
        <v>893</v>
      </c>
      <c r="D38" s="93">
        <v>138.98717</v>
      </c>
      <c r="E38" s="83">
        <v>20.3852482239</v>
      </c>
      <c r="F38" s="94" t="s">
        <v>1086</v>
      </c>
      <c r="G38" s="73" t="s">
        <v>620</v>
      </c>
      <c r="H38" s="85" t="s">
        <v>379</v>
      </c>
      <c r="I38" s="85" t="s">
        <v>376</v>
      </c>
      <c r="J38" s="73" t="s">
        <v>455</v>
      </c>
      <c r="K38" s="85"/>
      <c r="L38" s="85" t="s">
        <v>1037</v>
      </c>
      <c r="M38" s="77"/>
    </row>
    <row r="39" spans="1:13" ht="19.5" customHeight="1">
      <c r="A39" s="92">
        <v>10071</v>
      </c>
      <c r="B39" s="95">
        <v>40150</v>
      </c>
      <c r="C39" s="85" t="s">
        <v>893</v>
      </c>
      <c r="D39" s="93">
        <v>138.98717</v>
      </c>
      <c r="E39" s="83">
        <v>20.3852482239</v>
      </c>
      <c r="F39" s="94" t="s">
        <v>1086</v>
      </c>
      <c r="G39" s="73" t="s">
        <v>620</v>
      </c>
      <c r="H39" s="85" t="s">
        <v>379</v>
      </c>
      <c r="I39" s="85" t="s">
        <v>376</v>
      </c>
      <c r="J39" s="73" t="s">
        <v>455</v>
      </c>
      <c r="K39" s="85"/>
      <c r="L39" s="85" t="s">
        <v>1037</v>
      </c>
      <c r="M39" s="77"/>
    </row>
    <row r="40" spans="1:13" ht="19.5" customHeight="1">
      <c r="A40" s="92">
        <v>10072</v>
      </c>
      <c r="B40" s="95">
        <v>40150</v>
      </c>
      <c r="C40" s="85" t="s">
        <v>893</v>
      </c>
      <c r="D40" s="93">
        <v>132.0378115</v>
      </c>
      <c r="E40" s="83">
        <v>19.365985812705</v>
      </c>
      <c r="F40" s="94" t="s">
        <v>1086</v>
      </c>
      <c r="G40" s="73" t="s">
        <v>620</v>
      </c>
      <c r="H40" s="85" t="s">
        <v>379</v>
      </c>
      <c r="I40" s="85" t="s">
        <v>376</v>
      </c>
      <c r="J40" s="73" t="s">
        <v>455</v>
      </c>
      <c r="K40" s="85"/>
      <c r="L40" s="85" t="s">
        <v>1037</v>
      </c>
      <c r="M40" s="77"/>
    </row>
    <row r="41" spans="1:13" ht="19.5" customHeight="1">
      <c r="A41" s="92">
        <v>10073</v>
      </c>
      <c r="B41" s="95">
        <v>40150</v>
      </c>
      <c r="C41" s="85" t="s">
        <v>893</v>
      </c>
      <c r="D41" s="93">
        <v>69.493585</v>
      </c>
      <c r="E41" s="83">
        <v>10.19262411195</v>
      </c>
      <c r="F41" s="94" t="s">
        <v>1087</v>
      </c>
      <c r="G41" s="73" t="s">
        <v>620</v>
      </c>
      <c r="H41" s="85" t="s">
        <v>379</v>
      </c>
      <c r="I41" s="85" t="s">
        <v>376</v>
      </c>
      <c r="J41" s="73" t="s">
        <v>455</v>
      </c>
      <c r="K41" s="85"/>
      <c r="L41" s="85" t="s">
        <v>1037</v>
      </c>
      <c r="M41" s="77"/>
    </row>
    <row r="42" spans="1:13" ht="19.5" customHeight="1">
      <c r="A42" s="92">
        <v>10074</v>
      </c>
      <c r="B42" s="95">
        <v>40150</v>
      </c>
      <c r="C42" s="85" t="s">
        <v>1147</v>
      </c>
      <c r="D42" s="93">
        <v>68.1037133</v>
      </c>
      <c r="E42" s="83">
        <v>9.988771629711</v>
      </c>
      <c r="F42" s="94" t="s">
        <v>1148</v>
      </c>
      <c r="G42" s="73" t="s">
        <v>620</v>
      </c>
      <c r="H42" s="85" t="s">
        <v>379</v>
      </c>
      <c r="I42" s="85" t="s">
        <v>376</v>
      </c>
      <c r="J42" s="73" t="s">
        <v>455</v>
      </c>
      <c r="K42" s="85"/>
      <c r="L42" s="85" t="s">
        <v>1037</v>
      </c>
      <c r="M42" s="77"/>
    </row>
    <row r="43" spans="1:12" ht="19.5" customHeight="1">
      <c r="A43" s="92">
        <v>10075</v>
      </c>
      <c r="B43" s="95">
        <v>40150</v>
      </c>
      <c r="C43" s="85" t="s">
        <v>893</v>
      </c>
      <c r="D43" s="93">
        <v>136.2074266</v>
      </c>
      <c r="E43" s="83">
        <v>19.977543259422</v>
      </c>
      <c r="F43" s="94" t="s">
        <v>1088</v>
      </c>
      <c r="G43" s="73" t="s">
        <v>620</v>
      </c>
      <c r="H43" s="85" t="s">
        <v>379</v>
      </c>
      <c r="I43" s="85" t="s">
        <v>376</v>
      </c>
      <c r="J43" s="73" t="s">
        <v>455</v>
      </c>
      <c r="K43" s="85"/>
      <c r="L43" s="85" t="s">
        <v>1037</v>
      </c>
    </row>
    <row r="44" spans="1:13" ht="19.5" customHeight="1">
      <c r="A44" s="92">
        <v>10076</v>
      </c>
      <c r="B44" s="95">
        <v>40150</v>
      </c>
      <c r="C44" s="85" t="s">
        <v>893</v>
      </c>
      <c r="D44" s="93">
        <v>138.98717</v>
      </c>
      <c r="E44" s="83">
        <v>20.3852482239</v>
      </c>
      <c r="F44" s="94" t="s">
        <v>1089</v>
      </c>
      <c r="G44" s="73" t="s">
        <v>620</v>
      </c>
      <c r="H44" s="85" t="s">
        <v>379</v>
      </c>
      <c r="I44" s="85" t="s">
        <v>376</v>
      </c>
      <c r="J44" s="73" t="s">
        <v>455</v>
      </c>
      <c r="K44" s="85"/>
      <c r="L44" s="85" t="s">
        <v>1037</v>
      </c>
      <c r="M44" s="77"/>
    </row>
    <row r="45" spans="1:13" ht="19.5" customHeight="1">
      <c r="A45" s="92">
        <v>10077</v>
      </c>
      <c r="B45" s="95">
        <v>40150</v>
      </c>
      <c r="C45" s="85" t="s">
        <v>893</v>
      </c>
      <c r="D45" s="93">
        <v>68.1037133</v>
      </c>
      <c r="E45" s="83">
        <v>9.988771629711</v>
      </c>
      <c r="F45" s="94" t="s">
        <v>1088</v>
      </c>
      <c r="G45" s="73" t="s">
        <v>620</v>
      </c>
      <c r="H45" s="85" t="s">
        <v>379</v>
      </c>
      <c r="I45" s="85" t="s">
        <v>376</v>
      </c>
      <c r="J45" s="73" t="s">
        <v>455</v>
      </c>
      <c r="K45" s="85"/>
      <c r="L45" s="85" t="s">
        <v>1037</v>
      </c>
      <c r="M45" s="96"/>
    </row>
    <row r="46" spans="1:13" ht="19.5" customHeight="1">
      <c r="A46" s="92">
        <v>10078</v>
      </c>
      <c r="B46" s="95">
        <v>40150</v>
      </c>
      <c r="C46" s="85" t="s">
        <v>893</v>
      </c>
      <c r="D46" s="93">
        <v>137.5972983</v>
      </c>
      <c r="E46" s="83">
        <v>20.181395741661</v>
      </c>
      <c r="F46" s="94" t="s">
        <v>1090</v>
      </c>
      <c r="G46" s="73" t="s">
        <v>620</v>
      </c>
      <c r="H46" s="85" t="s">
        <v>379</v>
      </c>
      <c r="I46" s="85" t="s">
        <v>376</v>
      </c>
      <c r="J46" s="73" t="s">
        <v>455</v>
      </c>
      <c r="K46" s="85"/>
      <c r="L46" s="85" t="s">
        <v>1037</v>
      </c>
      <c r="M46" s="77"/>
    </row>
    <row r="47" spans="1:13" ht="19.5" customHeight="1">
      <c r="A47" s="71">
        <v>908</v>
      </c>
      <c r="B47" s="72">
        <v>40117</v>
      </c>
      <c r="C47" s="73" t="s">
        <v>378</v>
      </c>
      <c r="D47" s="74">
        <v>88</v>
      </c>
      <c r="E47" s="75">
        <v>12.9087</v>
      </c>
      <c r="F47" s="76" t="s">
        <v>804</v>
      </c>
      <c r="G47" s="73" t="s">
        <v>953</v>
      </c>
      <c r="H47" s="73" t="s">
        <v>379</v>
      </c>
      <c r="I47" s="73" t="s">
        <v>532</v>
      </c>
      <c r="J47" s="73" t="s">
        <v>455</v>
      </c>
      <c r="K47" s="73" t="s">
        <v>837</v>
      </c>
      <c r="L47" s="73" t="s">
        <v>539</v>
      </c>
      <c r="M47" s="77"/>
    </row>
    <row r="48" spans="1:13" ht="19.5" customHeight="1">
      <c r="A48" s="71">
        <v>909</v>
      </c>
      <c r="B48" s="72">
        <v>40117</v>
      </c>
      <c r="C48" s="73" t="s">
        <v>378</v>
      </c>
      <c r="D48" s="74">
        <v>145</v>
      </c>
      <c r="E48" s="75">
        <v>21.27</v>
      </c>
      <c r="F48" s="76" t="s">
        <v>804</v>
      </c>
      <c r="G48" s="73" t="s">
        <v>953</v>
      </c>
      <c r="H48" s="73" t="s">
        <v>379</v>
      </c>
      <c r="I48" s="73" t="s">
        <v>532</v>
      </c>
      <c r="J48" s="73" t="s">
        <v>455</v>
      </c>
      <c r="K48" s="73" t="s">
        <v>837</v>
      </c>
      <c r="L48" s="73" t="s">
        <v>539</v>
      </c>
      <c r="M48" s="77"/>
    </row>
    <row r="49" spans="1:13" ht="19.5" customHeight="1">
      <c r="A49" s="71">
        <v>910</v>
      </c>
      <c r="B49" s="72">
        <v>40117</v>
      </c>
      <c r="C49" s="73" t="s">
        <v>380</v>
      </c>
      <c r="D49" s="74">
        <v>435</v>
      </c>
      <c r="E49" s="75">
        <v>63.8102</v>
      </c>
      <c r="F49" s="76" t="s">
        <v>922</v>
      </c>
      <c r="G49" s="73" t="s">
        <v>953</v>
      </c>
      <c r="H49" s="73" t="s">
        <v>379</v>
      </c>
      <c r="I49" s="73" t="s">
        <v>532</v>
      </c>
      <c r="J49" s="73" t="s">
        <v>455</v>
      </c>
      <c r="K49" s="73" t="s">
        <v>837</v>
      </c>
      <c r="L49" s="73" t="s">
        <v>539</v>
      </c>
      <c r="M49" s="77"/>
    </row>
    <row r="50" spans="1:13" ht="19.5" customHeight="1">
      <c r="A50" s="92">
        <v>10177</v>
      </c>
      <c r="B50" s="95">
        <v>40157</v>
      </c>
      <c r="C50" s="85" t="s">
        <v>1091</v>
      </c>
      <c r="D50" s="93">
        <v>16678.4604</v>
      </c>
      <c r="E50" s="83">
        <v>2446.229786868</v>
      </c>
      <c r="F50" s="94" t="s">
        <v>1039</v>
      </c>
      <c r="G50" s="73" t="s">
        <v>1123</v>
      </c>
      <c r="H50" s="85" t="s">
        <v>379</v>
      </c>
      <c r="I50" s="85" t="s">
        <v>376</v>
      </c>
      <c r="J50" s="73" t="s">
        <v>455</v>
      </c>
      <c r="K50" s="85"/>
      <c r="L50" s="85" t="s">
        <v>1037</v>
      </c>
      <c r="M50" s="77"/>
    </row>
    <row r="51" spans="1:13" ht="19.5" customHeight="1">
      <c r="A51" s="92">
        <v>10210</v>
      </c>
      <c r="B51" s="95">
        <v>40160</v>
      </c>
      <c r="C51" s="85" t="s">
        <v>1091</v>
      </c>
      <c r="D51" s="93">
        <v>972.9101900000001</v>
      </c>
      <c r="E51" s="83">
        <v>142.6967375673</v>
      </c>
      <c r="F51" s="94" t="s">
        <v>1039</v>
      </c>
      <c r="G51" s="73" t="s">
        <v>1123</v>
      </c>
      <c r="H51" s="85" t="s">
        <v>379</v>
      </c>
      <c r="I51" s="85" t="s">
        <v>376</v>
      </c>
      <c r="J51" s="73" t="s">
        <v>455</v>
      </c>
      <c r="K51" s="85"/>
      <c r="L51" s="85" t="s">
        <v>1037</v>
      </c>
      <c r="M51" s="96"/>
    </row>
    <row r="52" spans="1:12" ht="19.5" customHeight="1">
      <c r="A52" s="92">
        <v>10238</v>
      </c>
      <c r="B52" s="95">
        <v>40161</v>
      </c>
      <c r="C52" s="85" t="s">
        <v>1091</v>
      </c>
      <c r="D52" s="93">
        <v>1389.8717000000001</v>
      </c>
      <c r="E52" s="83">
        <v>203.852482239</v>
      </c>
      <c r="F52" s="94" t="s">
        <v>1039</v>
      </c>
      <c r="G52" s="73" t="s">
        <v>1123</v>
      </c>
      <c r="H52" s="85" t="s">
        <v>379</v>
      </c>
      <c r="I52" s="85" t="s">
        <v>376</v>
      </c>
      <c r="J52" s="73" t="s">
        <v>455</v>
      </c>
      <c r="K52" s="85"/>
      <c r="L52" s="85" t="s">
        <v>1037</v>
      </c>
    </row>
    <row r="53" spans="1:13" ht="19.5" customHeight="1">
      <c r="A53" s="92">
        <v>10303</v>
      </c>
      <c r="B53" s="95">
        <v>40163</v>
      </c>
      <c r="C53" s="85" t="s">
        <v>1091</v>
      </c>
      <c r="D53" s="93">
        <v>3308.86755619</v>
      </c>
      <c r="E53" s="83">
        <v>485.3116044663873</v>
      </c>
      <c r="F53" s="94" t="s">
        <v>1039</v>
      </c>
      <c r="G53" s="73" t="s">
        <v>1123</v>
      </c>
      <c r="H53" s="85" t="s">
        <v>379</v>
      </c>
      <c r="I53" s="85" t="s">
        <v>376</v>
      </c>
      <c r="J53" s="73" t="s">
        <v>455</v>
      </c>
      <c r="K53" s="85"/>
      <c r="L53" s="85" t="s">
        <v>1037</v>
      </c>
      <c r="M53" s="77"/>
    </row>
    <row r="54" spans="1:13" ht="19.5" customHeight="1">
      <c r="A54" s="92">
        <v>10307</v>
      </c>
      <c r="B54" s="95">
        <v>40163</v>
      </c>
      <c r="C54" s="85" t="s">
        <v>1091</v>
      </c>
      <c r="D54" s="93">
        <v>9451.12756</v>
      </c>
      <c r="E54" s="83">
        <v>1386.1968792252</v>
      </c>
      <c r="F54" s="94" t="s">
        <v>1039</v>
      </c>
      <c r="G54" s="73" t="s">
        <v>1123</v>
      </c>
      <c r="H54" s="85" t="s">
        <v>379</v>
      </c>
      <c r="I54" s="85" t="s">
        <v>376</v>
      </c>
      <c r="J54" s="73" t="s">
        <v>455</v>
      </c>
      <c r="K54" s="85"/>
      <c r="L54" s="85" t="s">
        <v>1037</v>
      </c>
      <c r="M54" s="77"/>
    </row>
    <row r="55" spans="1:13" ht="19.5" customHeight="1">
      <c r="A55" s="92">
        <v>10402</v>
      </c>
      <c r="B55" s="95">
        <v>40171</v>
      </c>
      <c r="C55" s="85" t="s">
        <v>1091</v>
      </c>
      <c r="D55" s="93">
        <v>983</v>
      </c>
      <c r="E55" s="83">
        <v>144.17660999999998</v>
      </c>
      <c r="F55" s="94" t="s">
        <v>1039</v>
      </c>
      <c r="G55" s="73" t="s">
        <v>1123</v>
      </c>
      <c r="H55" s="85" t="s">
        <v>379</v>
      </c>
      <c r="I55" s="85" t="s">
        <v>376</v>
      </c>
      <c r="J55" s="73" t="s">
        <v>455</v>
      </c>
      <c r="K55" s="85"/>
      <c r="L55" s="85" t="s">
        <v>1037</v>
      </c>
      <c r="M55" s="77"/>
    </row>
    <row r="56" spans="1:13" ht="19.5" customHeight="1">
      <c r="A56" s="92">
        <v>10001</v>
      </c>
      <c r="B56" s="80">
        <v>40145</v>
      </c>
      <c r="C56" s="85" t="s">
        <v>1038</v>
      </c>
      <c r="D56" s="93">
        <v>81</v>
      </c>
      <c r="E56" s="83">
        <v>11.88027</v>
      </c>
      <c r="F56" s="94" t="s">
        <v>1039</v>
      </c>
      <c r="G56" s="73" t="s">
        <v>617</v>
      </c>
      <c r="H56" s="73" t="s">
        <v>379</v>
      </c>
      <c r="I56" s="85" t="s">
        <v>376</v>
      </c>
      <c r="J56" s="73" t="s">
        <v>455</v>
      </c>
      <c r="K56" s="85"/>
      <c r="L56" s="85" t="s">
        <v>1037</v>
      </c>
      <c r="M56" s="77"/>
    </row>
    <row r="57" spans="1:13" ht="19.5" customHeight="1">
      <c r="A57" s="92">
        <v>10002</v>
      </c>
      <c r="B57" s="80">
        <v>40145</v>
      </c>
      <c r="C57" s="85" t="s">
        <v>1038</v>
      </c>
      <c r="D57" s="93">
        <v>50</v>
      </c>
      <c r="E57" s="83">
        <v>7.3335</v>
      </c>
      <c r="F57" s="94" t="s">
        <v>1039</v>
      </c>
      <c r="G57" s="73" t="s">
        <v>617</v>
      </c>
      <c r="H57" s="73" t="s">
        <v>379</v>
      </c>
      <c r="I57" s="85" t="s">
        <v>376</v>
      </c>
      <c r="J57" s="73" t="s">
        <v>455</v>
      </c>
      <c r="K57" s="85"/>
      <c r="L57" s="85" t="s">
        <v>1037</v>
      </c>
      <c r="M57" s="77"/>
    </row>
    <row r="58" spans="1:12" ht="19.5" customHeight="1">
      <c r="A58" s="92">
        <v>10003</v>
      </c>
      <c r="B58" s="80">
        <v>40147</v>
      </c>
      <c r="C58" s="85" t="s">
        <v>1122</v>
      </c>
      <c r="D58" s="93">
        <v>300</v>
      </c>
      <c r="E58" s="83">
        <v>44.001</v>
      </c>
      <c r="F58" s="94" t="s">
        <v>448</v>
      </c>
      <c r="G58" s="73" t="s">
        <v>617</v>
      </c>
      <c r="H58" s="73" t="s">
        <v>379</v>
      </c>
      <c r="I58" s="85" t="s">
        <v>376</v>
      </c>
      <c r="J58" s="73" t="s">
        <v>455</v>
      </c>
      <c r="K58" s="85"/>
      <c r="L58" s="85" t="s">
        <v>1037</v>
      </c>
    </row>
    <row r="59" spans="1:13" ht="19.5" customHeight="1">
      <c r="A59" s="92">
        <v>10004</v>
      </c>
      <c r="B59" s="80">
        <v>40147</v>
      </c>
      <c r="C59" s="85" t="s">
        <v>1038</v>
      </c>
      <c r="D59" s="93">
        <v>210</v>
      </c>
      <c r="E59" s="83">
        <v>30.8007</v>
      </c>
      <c r="F59" s="94" t="s">
        <v>1039</v>
      </c>
      <c r="G59" s="73" t="s">
        <v>617</v>
      </c>
      <c r="H59" s="73" t="s">
        <v>379</v>
      </c>
      <c r="I59" s="85" t="s">
        <v>376</v>
      </c>
      <c r="J59" s="73" t="s">
        <v>455</v>
      </c>
      <c r="K59" s="85"/>
      <c r="L59" s="85" t="s">
        <v>1037</v>
      </c>
      <c r="M59" s="77"/>
    </row>
    <row r="60" spans="1:13" ht="19.5" customHeight="1">
      <c r="A60" s="92">
        <v>10005</v>
      </c>
      <c r="B60" s="80">
        <v>40147</v>
      </c>
      <c r="C60" s="85" t="s">
        <v>1038</v>
      </c>
      <c r="D60" s="93">
        <v>245</v>
      </c>
      <c r="E60" s="83">
        <v>35.934149999999995</v>
      </c>
      <c r="F60" s="94" t="s">
        <v>1039</v>
      </c>
      <c r="G60" s="73" t="s">
        <v>617</v>
      </c>
      <c r="H60" s="73" t="s">
        <v>379</v>
      </c>
      <c r="I60" s="85" t="s">
        <v>376</v>
      </c>
      <c r="J60" s="73" t="s">
        <v>455</v>
      </c>
      <c r="K60" s="85"/>
      <c r="L60" s="85" t="s">
        <v>1037</v>
      </c>
      <c r="M60" s="77"/>
    </row>
    <row r="61" spans="1:13" ht="19.5" customHeight="1">
      <c r="A61" s="92">
        <v>10006</v>
      </c>
      <c r="B61" s="80">
        <v>40148</v>
      </c>
      <c r="C61" s="85" t="s">
        <v>1038</v>
      </c>
      <c r="D61" s="93">
        <v>144.5</v>
      </c>
      <c r="E61" s="83">
        <v>21.193815</v>
      </c>
      <c r="F61" s="94" t="s">
        <v>1039</v>
      </c>
      <c r="G61" s="73" t="s">
        <v>617</v>
      </c>
      <c r="H61" s="73" t="s">
        <v>379</v>
      </c>
      <c r="I61" s="85" t="s">
        <v>376</v>
      </c>
      <c r="J61" s="73" t="s">
        <v>455</v>
      </c>
      <c r="K61" s="85"/>
      <c r="L61" s="85" t="s">
        <v>1037</v>
      </c>
      <c r="M61" s="77"/>
    </row>
    <row r="62" spans="1:13" ht="19.5" customHeight="1">
      <c r="A62" s="92">
        <v>10007</v>
      </c>
      <c r="B62" s="80">
        <v>40148</v>
      </c>
      <c r="C62" s="85" t="s">
        <v>1040</v>
      </c>
      <c r="D62" s="93">
        <v>13.8</v>
      </c>
      <c r="E62" s="83">
        <v>2.0240460000000002</v>
      </c>
      <c r="F62" s="94" t="s">
        <v>1041</v>
      </c>
      <c r="G62" s="73" t="s">
        <v>617</v>
      </c>
      <c r="H62" s="73" t="s">
        <v>379</v>
      </c>
      <c r="I62" s="85" t="s">
        <v>376</v>
      </c>
      <c r="J62" s="73" t="s">
        <v>455</v>
      </c>
      <c r="K62" s="85"/>
      <c r="L62" s="85" t="s">
        <v>1037</v>
      </c>
      <c r="M62" s="77"/>
    </row>
    <row r="63" spans="1:13" ht="19.5" customHeight="1">
      <c r="A63" s="92">
        <v>10008</v>
      </c>
      <c r="B63" s="80">
        <v>40148</v>
      </c>
      <c r="C63" s="85" t="s">
        <v>1038</v>
      </c>
      <c r="D63" s="93">
        <v>34.5</v>
      </c>
      <c r="E63" s="83">
        <v>5.060115</v>
      </c>
      <c r="F63" s="94" t="s">
        <v>1039</v>
      </c>
      <c r="G63" s="73" t="s">
        <v>617</v>
      </c>
      <c r="H63" s="73" t="s">
        <v>379</v>
      </c>
      <c r="I63" s="85" t="s">
        <v>376</v>
      </c>
      <c r="J63" s="73" t="s">
        <v>455</v>
      </c>
      <c r="K63" s="85"/>
      <c r="L63" s="85" t="s">
        <v>1037</v>
      </c>
      <c r="M63" s="77"/>
    </row>
    <row r="64" spans="1:12" ht="19.5" customHeight="1">
      <c r="A64" s="92">
        <v>10009</v>
      </c>
      <c r="B64" s="80">
        <v>40149</v>
      </c>
      <c r="C64" s="85" t="s">
        <v>1042</v>
      </c>
      <c r="D64" s="93">
        <v>720</v>
      </c>
      <c r="E64" s="83">
        <v>105.6024</v>
      </c>
      <c r="F64" s="94" t="s">
        <v>1039</v>
      </c>
      <c r="G64" s="73" t="s">
        <v>617</v>
      </c>
      <c r="H64" s="73" t="s">
        <v>379</v>
      </c>
      <c r="I64" s="85" t="s">
        <v>376</v>
      </c>
      <c r="J64" s="73" t="s">
        <v>455</v>
      </c>
      <c r="K64" s="85"/>
      <c r="L64" s="85" t="s">
        <v>1037</v>
      </c>
    </row>
    <row r="65" spans="1:13" ht="19.5" customHeight="1">
      <c r="A65" s="92">
        <v>10086</v>
      </c>
      <c r="B65" s="95">
        <v>40150</v>
      </c>
      <c r="C65" s="85" t="s">
        <v>1038</v>
      </c>
      <c r="D65" s="93">
        <v>92</v>
      </c>
      <c r="E65" s="83">
        <v>13.49364</v>
      </c>
      <c r="F65" s="94" t="s">
        <v>1039</v>
      </c>
      <c r="G65" s="73" t="s">
        <v>617</v>
      </c>
      <c r="H65" s="73" t="s">
        <v>379</v>
      </c>
      <c r="I65" s="85" t="s">
        <v>376</v>
      </c>
      <c r="J65" s="73" t="s">
        <v>455</v>
      </c>
      <c r="K65" s="85"/>
      <c r="L65" s="85" t="s">
        <v>1037</v>
      </c>
      <c r="M65" s="77"/>
    </row>
    <row r="66" spans="1:13" ht="19.5" customHeight="1">
      <c r="A66" s="92">
        <v>10087</v>
      </c>
      <c r="B66" s="95">
        <v>40150</v>
      </c>
      <c r="C66" s="85" t="s">
        <v>1038</v>
      </c>
      <c r="D66" s="93">
        <v>149.4</v>
      </c>
      <c r="E66" s="83">
        <v>21.912498</v>
      </c>
      <c r="F66" s="94" t="s">
        <v>1039</v>
      </c>
      <c r="G66" s="73" t="s">
        <v>617</v>
      </c>
      <c r="H66" s="73" t="s">
        <v>379</v>
      </c>
      <c r="I66" s="85" t="s">
        <v>376</v>
      </c>
      <c r="J66" s="73" t="s">
        <v>455</v>
      </c>
      <c r="K66" s="85"/>
      <c r="L66" s="85" t="s">
        <v>1037</v>
      </c>
      <c r="M66" s="77"/>
    </row>
    <row r="67" spans="1:13" ht="19.5" customHeight="1">
      <c r="A67" s="92">
        <v>10088</v>
      </c>
      <c r="B67" s="95">
        <v>40150</v>
      </c>
      <c r="C67" s="85" t="s">
        <v>1038</v>
      </c>
      <c r="D67" s="93">
        <v>131.6</v>
      </c>
      <c r="E67" s="83">
        <v>19.301772</v>
      </c>
      <c r="F67" s="94" t="s">
        <v>1039</v>
      </c>
      <c r="G67" s="73" t="s">
        <v>617</v>
      </c>
      <c r="H67" s="73" t="s">
        <v>379</v>
      </c>
      <c r="I67" s="85" t="s">
        <v>376</v>
      </c>
      <c r="J67" s="73" t="s">
        <v>455</v>
      </c>
      <c r="K67" s="85"/>
      <c r="L67" s="85" t="s">
        <v>1037</v>
      </c>
      <c r="M67" s="77"/>
    </row>
    <row r="68" spans="1:13" ht="19.5" customHeight="1">
      <c r="A68" s="92">
        <v>10094</v>
      </c>
      <c r="B68" s="95">
        <v>40151</v>
      </c>
      <c r="C68" s="85" t="s">
        <v>1038</v>
      </c>
      <c r="D68" s="93">
        <v>115.99251331800001</v>
      </c>
      <c r="E68" s="83">
        <v>17.01262192835106</v>
      </c>
      <c r="F68" s="94" t="s">
        <v>1124</v>
      </c>
      <c r="G68" s="73" t="s">
        <v>617</v>
      </c>
      <c r="H68" s="73" t="s">
        <v>379</v>
      </c>
      <c r="I68" s="85" t="s">
        <v>376</v>
      </c>
      <c r="J68" s="73" t="s">
        <v>455</v>
      </c>
      <c r="K68" s="85"/>
      <c r="L68" s="85" t="s">
        <v>1037</v>
      </c>
      <c r="M68" s="96"/>
    </row>
    <row r="69" spans="1:13" ht="19.5" customHeight="1">
      <c r="A69" s="92">
        <v>10095</v>
      </c>
      <c r="B69" s="95">
        <v>40152</v>
      </c>
      <c r="C69" s="85" t="s">
        <v>1096</v>
      </c>
      <c r="D69" s="93">
        <v>9000</v>
      </c>
      <c r="E69" s="83">
        <v>1320.03</v>
      </c>
      <c r="F69" s="94" t="s">
        <v>1124</v>
      </c>
      <c r="G69" s="73" t="s">
        <v>617</v>
      </c>
      <c r="H69" s="73" t="s">
        <v>379</v>
      </c>
      <c r="I69" s="85" t="s">
        <v>376</v>
      </c>
      <c r="J69" s="73" t="s">
        <v>455</v>
      </c>
      <c r="K69" s="85"/>
      <c r="L69" s="85" t="s">
        <v>1037</v>
      </c>
      <c r="M69" s="77"/>
    </row>
    <row r="70" spans="1:13" ht="19.5" customHeight="1">
      <c r="A70" s="92">
        <v>10098</v>
      </c>
      <c r="B70" s="95">
        <v>40152</v>
      </c>
      <c r="C70" s="85" t="s">
        <v>1038</v>
      </c>
      <c r="D70" s="93">
        <v>507.0145542</v>
      </c>
      <c r="E70" s="83">
        <v>74.363824664514</v>
      </c>
      <c r="F70" s="94" t="s">
        <v>1124</v>
      </c>
      <c r="G70" s="73" t="s">
        <v>617</v>
      </c>
      <c r="H70" s="73" t="s">
        <v>379</v>
      </c>
      <c r="I70" s="85" t="s">
        <v>376</v>
      </c>
      <c r="J70" s="73" t="s">
        <v>455</v>
      </c>
      <c r="K70" s="85"/>
      <c r="L70" s="85" t="s">
        <v>1037</v>
      </c>
      <c r="M70" s="77"/>
    </row>
    <row r="71" spans="1:13" ht="19.5" customHeight="1">
      <c r="A71" s="92">
        <v>10108</v>
      </c>
      <c r="B71" s="95">
        <v>40153</v>
      </c>
      <c r="C71" s="85" t="s">
        <v>1038</v>
      </c>
      <c r="D71" s="93">
        <v>31.9670491</v>
      </c>
      <c r="E71" s="83">
        <v>4.6886070914969995</v>
      </c>
      <c r="F71" s="94" t="s">
        <v>1039</v>
      </c>
      <c r="G71" s="73" t="s">
        <v>617</v>
      </c>
      <c r="H71" s="73" t="s">
        <v>379</v>
      </c>
      <c r="I71" s="85" t="s">
        <v>376</v>
      </c>
      <c r="J71" s="73" t="s">
        <v>455</v>
      </c>
      <c r="K71" s="85"/>
      <c r="L71" s="85" t="s">
        <v>1037</v>
      </c>
      <c r="M71" s="77"/>
    </row>
    <row r="72" spans="1:13" ht="19.5" customHeight="1">
      <c r="A72" s="92">
        <v>10109</v>
      </c>
      <c r="B72" s="95">
        <v>40153</v>
      </c>
      <c r="C72" s="85" t="s">
        <v>1038</v>
      </c>
      <c r="D72" s="93">
        <v>208.48075500000002</v>
      </c>
      <c r="E72" s="83">
        <v>30.57787233585</v>
      </c>
      <c r="F72" s="94" t="s">
        <v>1039</v>
      </c>
      <c r="G72" s="73" t="s">
        <v>617</v>
      </c>
      <c r="H72" s="73" t="s">
        <v>379</v>
      </c>
      <c r="I72" s="85" t="s">
        <v>376</v>
      </c>
      <c r="J72" s="73" t="s">
        <v>455</v>
      </c>
      <c r="K72" s="85"/>
      <c r="L72" s="85" t="s">
        <v>1037</v>
      </c>
      <c r="M72" s="77"/>
    </row>
    <row r="73" spans="1:13" ht="19.5" customHeight="1">
      <c r="A73" s="92">
        <v>10110</v>
      </c>
      <c r="B73" s="95">
        <v>40153</v>
      </c>
      <c r="C73" s="85" t="s">
        <v>1038</v>
      </c>
      <c r="D73" s="93">
        <v>34</v>
      </c>
      <c r="E73" s="83">
        <v>4.9867799999999995</v>
      </c>
      <c r="F73" s="94" t="s">
        <v>1039</v>
      </c>
      <c r="G73" s="73" t="s">
        <v>617</v>
      </c>
      <c r="H73" s="73" t="s">
        <v>379</v>
      </c>
      <c r="I73" s="85" t="s">
        <v>376</v>
      </c>
      <c r="J73" s="73" t="s">
        <v>455</v>
      </c>
      <c r="K73" s="85"/>
      <c r="L73" s="85" t="s">
        <v>1037</v>
      </c>
      <c r="M73" s="77"/>
    </row>
    <row r="74" spans="1:13" ht="19.5" customHeight="1">
      <c r="A74" s="92">
        <v>10124</v>
      </c>
      <c r="B74" s="95">
        <v>40154</v>
      </c>
      <c r="C74" s="85" t="s">
        <v>1038</v>
      </c>
      <c r="D74" s="93">
        <v>33.3569208</v>
      </c>
      <c r="E74" s="83">
        <v>4.892459573736</v>
      </c>
      <c r="F74" s="94" t="s">
        <v>1039</v>
      </c>
      <c r="G74" s="73" t="s">
        <v>617</v>
      </c>
      <c r="H74" s="73" t="s">
        <v>379</v>
      </c>
      <c r="I74" s="85" t="s">
        <v>376</v>
      </c>
      <c r="J74" s="73" t="s">
        <v>455</v>
      </c>
      <c r="K74" s="85"/>
      <c r="L74" s="85" t="s">
        <v>1037</v>
      </c>
      <c r="M74" s="96"/>
    </row>
    <row r="75" spans="1:13" ht="19.5" customHeight="1">
      <c r="A75" s="92">
        <v>10125</v>
      </c>
      <c r="B75" s="95">
        <v>40154</v>
      </c>
      <c r="C75" s="85" t="s">
        <v>1038</v>
      </c>
      <c r="D75" s="93">
        <v>31.0417074</v>
      </c>
      <c r="E75" s="83">
        <v>4.552887224358</v>
      </c>
      <c r="F75" s="94" t="s">
        <v>1039</v>
      </c>
      <c r="G75" s="73" t="s">
        <v>617</v>
      </c>
      <c r="H75" s="73" t="s">
        <v>379</v>
      </c>
      <c r="I75" s="85" t="s">
        <v>376</v>
      </c>
      <c r="J75" s="73" t="s">
        <v>455</v>
      </c>
      <c r="K75" s="85"/>
      <c r="L75" s="85" t="s">
        <v>1037</v>
      </c>
      <c r="M75" s="96"/>
    </row>
    <row r="76" spans="1:13" ht="19.5" customHeight="1">
      <c r="A76" s="92">
        <v>10126</v>
      </c>
      <c r="B76" s="95">
        <v>40154</v>
      </c>
      <c r="C76" s="85" t="s">
        <v>1038</v>
      </c>
      <c r="D76" s="93">
        <v>66.7138416</v>
      </c>
      <c r="E76" s="83">
        <v>9.784919147472</v>
      </c>
      <c r="F76" s="94" t="s">
        <v>1039</v>
      </c>
      <c r="G76" s="73" t="s">
        <v>617</v>
      </c>
      <c r="H76" s="73" t="s">
        <v>379</v>
      </c>
      <c r="I76" s="85" t="s">
        <v>376</v>
      </c>
      <c r="J76" s="73" t="s">
        <v>455</v>
      </c>
      <c r="K76" s="85"/>
      <c r="L76" s="85" t="s">
        <v>1037</v>
      </c>
      <c r="M76" s="96"/>
    </row>
    <row r="77" spans="1:13" ht="19.5" customHeight="1">
      <c r="A77" s="92">
        <v>10127</v>
      </c>
      <c r="B77" s="95">
        <v>40154</v>
      </c>
      <c r="C77" s="85" t="s">
        <v>1038</v>
      </c>
      <c r="D77" s="93">
        <v>69.424091415</v>
      </c>
      <c r="E77" s="83">
        <v>10.18243148783805</v>
      </c>
      <c r="F77" s="94" t="s">
        <v>1039</v>
      </c>
      <c r="G77" s="73" t="s">
        <v>617</v>
      </c>
      <c r="H77" s="73" t="s">
        <v>379</v>
      </c>
      <c r="I77" s="85" t="s">
        <v>376</v>
      </c>
      <c r="J77" s="73" t="s">
        <v>455</v>
      </c>
      <c r="K77" s="85"/>
      <c r="L77" s="85" t="s">
        <v>1037</v>
      </c>
      <c r="M77" s="96"/>
    </row>
    <row r="78" spans="1:13" ht="19.5" customHeight="1">
      <c r="A78" s="92">
        <v>10145</v>
      </c>
      <c r="B78" s="95">
        <v>40155</v>
      </c>
      <c r="C78" s="85" t="s">
        <v>1038</v>
      </c>
      <c r="D78" s="93">
        <v>132.1254851</v>
      </c>
      <c r="E78" s="83">
        <v>19.378844899616997</v>
      </c>
      <c r="F78" s="94" t="s">
        <v>1039</v>
      </c>
      <c r="G78" s="73" t="s">
        <v>617</v>
      </c>
      <c r="H78" s="73" t="s">
        <v>379</v>
      </c>
      <c r="I78" s="85" t="s">
        <v>376</v>
      </c>
      <c r="J78" s="73" t="s">
        <v>455</v>
      </c>
      <c r="K78" s="85"/>
      <c r="L78" s="85" t="s">
        <v>1037</v>
      </c>
      <c r="M78" s="96"/>
    </row>
    <row r="79" spans="1:13" ht="19.5" customHeight="1">
      <c r="A79" s="92">
        <v>10161</v>
      </c>
      <c r="B79" s="95">
        <v>40156</v>
      </c>
      <c r="C79" s="85" t="s">
        <v>1038</v>
      </c>
      <c r="D79" s="93">
        <v>20.8480755</v>
      </c>
      <c r="E79" s="83">
        <v>3.057787233585</v>
      </c>
      <c r="F79" s="94" t="s">
        <v>1039</v>
      </c>
      <c r="G79" s="73" t="s">
        <v>617</v>
      </c>
      <c r="H79" s="73" t="s">
        <v>379</v>
      </c>
      <c r="I79" s="85" t="s">
        <v>376</v>
      </c>
      <c r="J79" s="73" t="s">
        <v>455</v>
      </c>
      <c r="K79" s="85"/>
      <c r="L79" s="85" t="s">
        <v>1037</v>
      </c>
      <c r="M79" s="96"/>
    </row>
    <row r="80" spans="1:13" ht="19.5" customHeight="1">
      <c r="A80" s="92">
        <v>10162</v>
      </c>
      <c r="B80" s="95">
        <v>40156</v>
      </c>
      <c r="C80" s="85" t="s">
        <v>1038</v>
      </c>
      <c r="D80" s="93">
        <v>19.4</v>
      </c>
      <c r="E80" s="83">
        <v>2.845398</v>
      </c>
      <c r="F80" s="94" t="s">
        <v>1039</v>
      </c>
      <c r="G80" s="73" t="s">
        <v>617</v>
      </c>
      <c r="H80" s="73" t="s">
        <v>379</v>
      </c>
      <c r="I80" s="85" t="s">
        <v>376</v>
      </c>
      <c r="J80" s="73" t="s">
        <v>455</v>
      </c>
      <c r="K80" s="85"/>
      <c r="L80" s="85" t="s">
        <v>1037</v>
      </c>
      <c r="M80" s="77"/>
    </row>
    <row r="81" spans="1:13" ht="19.5" customHeight="1">
      <c r="A81" s="92">
        <v>10181</v>
      </c>
      <c r="B81" s="95">
        <v>40157</v>
      </c>
      <c r="C81" s="85" t="s">
        <v>1038</v>
      </c>
      <c r="D81" s="93">
        <v>276.5844683</v>
      </c>
      <c r="E81" s="83">
        <v>40.566643965561</v>
      </c>
      <c r="F81" s="94" t="s">
        <v>1039</v>
      </c>
      <c r="G81" s="73" t="s">
        <v>617</v>
      </c>
      <c r="H81" s="73" t="s">
        <v>379</v>
      </c>
      <c r="I81" s="85" t="s">
        <v>376</v>
      </c>
      <c r="J81" s="73" t="s">
        <v>455</v>
      </c>
      <c r="K81" s="85"/>
      <c r="L81" s="85" t="s">
        <v>1037</v>
      </c>
      <c r="M81" s="77"/>
    </row>
    <row r="82" spans="1:13" ht="19.5" customHeight="1">
      <c r="A82" s="92">
        <v>10182</v>
      </c>
      <c r="B82" s="95">
        <v>40157</v>
      </c>
      <c r="C82" s="85" t="s">
        <v>1038</v>
      </c>
      <c r="D82" s="93">
        <v>617.1030348</v>
      </c>
      <c r="E82" s="83">
        <v>90.51050211411601</v>
      </c>
      <c r="F82" s="94" t="s">
        <v>1039</v>
      </c>
      <c r="G82" s="73" t="s">
        <v>617</v>
      </c>
      <c r="H82" s="73" t="s">
        <v>379</v>
      </c>
      <c r="I82" s="85" t="s">
        <v>376</v>
      </c>
      <c r="J82" s="73" t="s">
        <v>455</v>
      </c>
      <c r="K82" s="85"/>
      <c r="L82" s="85" t="s">
        <v>1037</v>
      </c>
      <c r="M82" s="77"/>
    </row>
    <row r="83" spans="1:13" ht="19.5" customHeight="1">
      <c r="A83" s="92">
        <v>10190</v>
      </c>
      <c r="B83" s="95">
        <v>40158</v>
      </c>
      <c r="C83" s="85" t="s">
        <v>1038</v>
      </c>
      <c r="D83" s="93">
        <v>37.5265359</v>
      </c>
      <c r="E83" s="83">
        <v>5.5040170204529995</v>
      </c>
      <c r="F83" s="94" t="s">
        <v>1039</v>
      </c>
      <c r="G83" s="73" t="s">
        <v>617</v>
      </c>
      <c r="H83" s="73" t="s">
        <v>379</v>
      </c>
      <c r="I83" s="85" t="s">
        <v>376</v>
      </c>
      <c r="J83" s="73" t="s">
        <v>455</v>
      </c>
      <c r="K83" s="85"/>
      <c r="L83" s="85" t="s">
        <v>1037</v>
      </c>
      <c r="M83" s="77"/>
    </row>
    <row r="84" spans="1:13" ht="19.5" customHeight="1">
      <c r="A84" s="92">
        <v>10231</v>
      </c>
      <c r="B84" s="95">
        <v>40160</v>
      </c>
      <c r="C84" s="85" t="s">
        <v>1038</v>
      </c>
      <c r="D84" s="93">
        <v>111.88467185</v>
      </c>
      <c r="E84" s="83">
        <v>16.4101248202395</v>
      </c>
      <c r="F84" s="94" t="s">
        <v>1039</v>
      </c>
      <c r="G84" s="73" t="s">
        <v>617</v>
      </c>
      <c r="H84" s="73" t="s">
        <v>379</v>
      </c>
      <c r="I84" s="85" t="s">
        <v>376</v>
      </c>
      <c r="J84" s="73" t="s">
        <v>455</v>
      </c>
      <c r="K84" s="85"/>
      <c r="L84" s="85" t="s">
        <v>1037</v>
      </c>
      <c r="M84" s="77"/>
    </row>
    <row r="85" spans="1:13" ht="19.5" customHeight="1">
      <c r="A85" s="92">
        <v>10232</v>
      </c>
      <c r="B85" s="95">
        <v>40160</v>
      </c>
      <c r="C85" s="85" t="s">
        <v>1038</v>
      </c>
      <c r="D85" s="93">
        <v>38.9164076</v>
      </c>
      <c r="E85" s="83">
        <v>5.707869502692</v>
      </c>
      <c r="F85" s="94" t="s">
        <v>1039</v>
      </c>
      <c r="G85" s="73" t="s">
        <v>617</v>
      </c>
      <c r="H85" s="73" t="s">
        <v>379</v>
      </c>
      <c r="I85" s="85" t="s">
        <v>376</v>
      </c>
      <c r="J85" s="73" t="s">
        <v>455</v>
      </c>
      <c r="K85" s="85"/>
      <c r="L85" s="85" t="s">
        <v>1037</v>
      </c>
      <c r="M85" s="77"/>
    </row>
    <row r="86" spans="1:13" ht="19.5" customHeight="1">
      <c r="A86" s="92">
        <v>10244</v>
      </c>
      <c r="B86" s="95">
        <v>40161</v>
      </c>
      <c r="C86" s="85" t="s">
        <v>1038</v>
      </c>
      <c r="D86" s="93">
        <v>68.1037133</v>
      </c>
      <c r="E86" s="83">
        <v>9.988771629711</v>
      </c>
      <c r="F86" s="94" t="s">
        <v>1039</v>
      </c>
      <c r="G86" s="73" t="s">
        <v>617</v>
      </c>
      <c r="H86" s="73" t="s">
        <v>379</v>
      </c>
      <c r="I86" s="85" t="s">
        <v>376</v>
      </c>
      <c r="J86" s="73" t="s">
        <v>455</v>
      </c>
      <c r="K86" s="85"/>
      <c r="L86" s="85" t="s">
        <v>1037</v>
      </c>
      <c r="M86" s="77"/>
    </row>
    <row r="87" spans="1:13" ht="19.5" customHeight="1">
      <c r="A87" s="92">
        <v>10245</v>
      </c>
      <c r="B87" s="95">
        <v>40161</v>
      </c>
      <c r="C87" s="85" t="s">
        <v>1038</v>
      </c>
      <c r="D87" s="93">
        <v>68.1037133</v>
      </c>
      <c r="E87" s="83">
        <v>9.988771629711</v>
      </c>
      <c r="F87" s="94" t="s">
        <v>1039</v>
      </c>
      <c r="G87" s="73" t="s">
        <v>617</v>
      </c>
      <c r="H87" s="73" t="s">
        <v>379</v>
      </c>
      <c r="I87" s="85" t="s">
        <v>376</v>
      </c>
      <c r="J87" s="73" t="s">
        <v>455</v>
      </c>
      <c r="K87" s="85"/>
      <c r="L87" s="85" t="s">
        <v>1037</v>
      </c>
      <c r="M87" s="77"/>
    </row>
    <row r="88" spans="1:13" ht="19.5" customHeight="1">
      <c r="A88" s="92">
        <v>10267</v>
      </c>
      <c r="B88" s="95">
        <v>40162</v>
      </c>
      <c r="C88" s="85" t="s">
        <v>1038</v>
      </c>
      <c r="D88" s="93">
        <v>48.6455095</v>
      </c>
      <c r="E88" s="83">
        <v>7.134836878365</v>
      </c>
      <c r="F88" s="94" t="s">
        <v>1039</v>
      </c>
      <c r="G88" s="73" t="s">
        <v>617</v>
      </c>
      <c r="H88" s="73" t="s">
        <v>379</v>
      </c>
      <c r="I88" s="85" t="s">
        <v>376</v>
      </c>
      <c r="J88" s="73" t="s">
        <v>455</v>
      </c>
      <c r="K88" s="85"/>
      <c r="L88" s="85" t="s">
        <v>1037</v>
      </c>
      <c r="M88" s="77"/>
    </row>
    <row r="89" spans="1:13" ht="19.5" customHeight="1">
      <c r="A89" s="92">
        <v>10268</v>
      </c>
      <c r="B89" s="95">
        <v>40162</v>
      </c>
      <c r="C89" s="85" t="s">
        <v>1038</v>
      </c>
      <c r="D89" s="93">
        <v>136.2074266</v>
      </c>
      <c r="E89" s="83">
        <v>19.977543259422</v>
      </c>
      <c r="F89" s="94" t="s">
        <v>1039</v>
      </c>
      <c r="G89" s="73" t="s">
        <v>617</v>
      </c>
      <c r="H89" s="73" t="s">
        <v>379</v>
      </c>
      <c r="I89" s="85" t="s">
        <v>376</v>
      </c>
      <c r="J89" s="73" t="s">
        <v>455</v>
      </c>
      <c r="K89" s="85"/>
      <c r="L89" s="85" t="s">
        <v>1037</v>
      </c>
      <c r="M89" s="77"/>
    </row>
    <row r="90" spans="1:12" ht="19.5" customHeight="1">
      <c r="A90" s="92">
        <v>10269</v>
      </c>
      <c r="B90" s="95">
        <v>40163</v>
      </c>
      <c r="C90" s="85" t="s">
        <v>1042</v>
      </c>
      <c r="D90" s="93">
        <v>2361.3920183</v>
      </c>
      <c r="E90" s="83">
        <v>346.345367324061</v>
      </c>
      <c r="F90" s="94" t="s">
        <v>1039</v>
      </c>
      <c r="G90" s="73" t="s">
        <v>617</v>
      </c>
      <c r="H90" s="73" t="s">
        <v>379</v>
      </c>
      <c r="I90" s="85" t="s">
        <v>376</v>
      </c>
      <c r="J90" s="73" t="s">
        <v>455</v>
      </c>
      <c r="K90" s="85"/>
      <c r="L90" s="85" t="s">
        <v>1037</v>
      </c>
    </row>
    <row r="91" spans="1:13" ht="19.5" customHeight="1">
      <c r="A91" s="92">
        <v>10308</v>
      </c>
      <c r="B91" s="95">
        <v>40163</v>
      </c>
      <c r="C91" s="85" t="s">
        <v>1038</v>
      </c>
      <c r="D91" s="93">
        <v>277.97434</v>
      </c>
      <c r="E91" s="83">
        <v>40.7704964478</v>
      </c>
      <c r="F91" s="94" t="s">
        <v>1039</v>
      </c>
      <c r="G91" s="73" t="s">
        <v>617</v>
      </c>
      <c r="H91" s="73" t="s">
        <v>379</v>
      </c>
      <c r="I91" s="85" t="s">
        <v>376</v>
      </c>
      <c r="J91" s="73" t="s">
        <v>455</v>
      </c>
      <c r="K91" s="85"/>
      <c r="L91" s="85" t="s">
        <v>1037</v>
      </c>
      <c r="M91" s="77"/>
    </row>
    <row r="92" spans="1:13" ht="19.5" customHeight="1">
      <c r="A92" s="92">
        <v>10309</v>
      </c>
      <c r="B92" s="95">
        <v>40163</v>
      </c>
      <c r="C92" s="85" t="s">
        <v>1038</v>
      </c>
      <c r="D92" s="93">
        <v>200.1415248</v>
      </c>
      <c r="E92" s="83">
        <v>29.354757442416002</v>
      </c>
      <c r="F92" s="94" t="s">
        <v>1039</v>
      </c>
      <c r="G92" s="73" t="s">
        <v>617</v>
      </c>
      <c r="H92" s="73" t="s">
        <v>379</v>
      </c>
      <c r="I92" s="85" t="s">
        <v>376</v>
      </c>
      <c r="J92" s="73" t="s">
        <v>455</v>
      </c>
      <c r="K92" s="85"/>
      <c r="L92" s="85" t="s">
        <v>1037</v>
      </c>
      <c r="M92" s="77"/>
    </row>
    <row r="93" spans="1:13" ht="19.5" customHeight="1">
      <c r="A93" s="92">
        <v>10310</v>
      </c>
      <c r="B93" s="95">
        <v>40163</v>
      </c>
      <c r="C93" s="85" t="s">
        <v>1038</v>
      </c>
      <c r="D93" s="93">
        <v>68.1037133</v>
      </c>
      <c r="E93" s="83">
        <v>9.988771629711</v>
      </c>
      <c r="F93" s="94" t="s">
        <v>1039</v>
      </c>
      <c r="G93" s="73" t="s">
        <v>617</v>
      </c>
      <c r="H93" s="73" t="s">
        <v>379</v>
      </c>
      <c r="I93" s="85" t="s">
        <v>376</v>
      </c>
      <c r="J93" s="73" t="s">
        <v>455</v>
      </c>
      <c r="K93" s="85"/>
      <c r="L93" s="85" t="s">
        <v>1037</v>
      </c>
      <c r="M93" s="77"/>
    </row>
    <row r="94" spans="1:13" ht="19.5" customHeight="1">
      <c r="A94" s="92">
        <v>10311</v>
      </c>
      <c r="B94" s="95">
        <v>40163</v>
      </c>
      <c r="C94" s="85" t="s">
        <v>1038</v>
      </c>
      <c r="D94" s="93">
        <v>55.594868000000005</v>
      </c>
      <c r="E94" s="83">
        <v>8.154099289560001</v>
      </c>
      <c r="F94" s="94" t="s">
        <v>1039</v>
      </c>
      <c r="G94" s="73" t="s">
        <v>617</v>
      </c>
      <c r="H94" s="73" t="s">
        <v>379</v>
      </c>
      <c r="I94" s="85" t="s">
        <v>376</v>
      </c>
      <c r="J94" s="73" t="s">
        <v>455</v>
      </c>
      <c r="K94" s="85"/>
      <c r="L94" s="85" t="s">
        <v>1037</v>
      </c>
      <c r="M94" s="77"/>
    </row>
    <row r="95" spans="1:13" ht="19.5" customHeight="1">
      <c r="A95" s="92">
        <v>10312</v>
      </c>
      <c r="B95" s="95">
        <v>40163</v>
      </c>
      <c r="C95" s="85" t="s">
        <v>1038</v>
      </c>
      <c r="D95" s="93">
        <v>68.1037133</v>
      </c>
      <c r="E95" s="83">
        <v>9.988771629711</v>
      </c>
      <c r="F95" s="94" t="s">
        <v>1039</v>
      </c>
      <c r="G95" s="73" t="s">
        <v>617</v>
      </c>
      <c r="H95" s="73" t="s">
        <v>379</v>
      </c>
      <c r="I95" s="85" t="s">
        <v>376</v>
      </c>
      <c r="J95" s="73" t="s">
        <v>455</v>
      </c>
      <c r="K95" s="85"/>
      <c r="L95" s="85" t="s">
        <v>1037</v>
      </c>
      <c r="M95" s="77"/>
    </row>
    <row r="96" spans="1:13" ht="19.5" customHeight="1">
      <c r="A96" s="92">
        <v>10313</v>
      </c>
      <c r="B96" s="95">
        <v>40163</v>
      </c>
      <c r="C96" s="85" t="s">
        <v>1038</v>
      </c>
      <c r="D96" s="93">
        <v>382.2147175</v>
      </c>
      <c r="E96" s="83">
        <v>56.059432615725</v>
      </c>
      <c r="F96" s="94" t="s">
        <v>1039</v>
      </c>
      <c r="G96" s="73" t="s">
        <v>617</v>
      </c>
      <c r="H96" s="73" t="s">
        <v>379</v>
      </c>
      <c r="I96" s="85" t="s">
        <v>376</v>
      </c>
      <c r="J96" s="73" t="s">
        <v>455</v>
      </c>
      <c r="K96" s="85"/>
      <c r="L96" s="85" t="s">
        <v>1037</v>
      </c>
      <c r="M96" s="77"/>
    </row>
    <row r="97" spans="1:13" ht="19.5" customHeight="1">
      <c r="A97" s="92">
        <v>10335</v>
      </c>
      <c r="B97" s="95">
        <v>40164</v>
      </c>
      <c r="C97" s="85" t="s">
        <v>1038</v>
      </c>
      <c r="D97" s="93">
        <v>590.653776349</v>
      </c>
      <c r="E97" s="83">
        <v>86.63118937710783</v>
      </c>
      <c r="F97" s="94" t="s">
        <v>1039</v>
      </c>
      <c r="G97" s="73" t="s">
        <v>617</v>
      </c>
      <c r="H97" s="73" t="s">
        <v>379</v>
      </c>
      <c r="I97" s="85" t="s">
        <v>376</v>
      </c>
      <c r="J97" s="73" t="s">
        <v>455</v>
      </c>
      <c r="K97" s="85"/>
      <c r="L97" s="85" t="s">
        <v>1037</v>
      </c>
      <c r="M97" s="77"/>
    </row>
    <row r="98" spans="1:13" ht="19.5" customHeight="1">
      <c r="A98" s="92">
        <v>10336</v>
      </c>
      <c r="B98" s="95">
        <v>40164</v>
      </c>
      <c r="C98" s="85" t="s">
        <v>1038</v>
      </c>
      <c r="D98" s="93">
        <v>277.97434</v>
      </c>
      <c r="E98" s="83">
        <v>40.7704964478</v>
      </c>
      <c r="F98" s="94" t="s">
        <v>1039</v>
      </c>
      <c r="G98" s="73" t="s">
        <v>617</v>
      </c>
      <c r="H98" s="73" t="s">
        <v>379</v>
      </c>
      <c r="I98" s="85" t="s">
        <v>376</v>
      </c>
      <c r="J98" s="73" t="s">
        <v>455</v>
      </c>
      <c r="K98" s="85"/>
      <c r="L98" s="85" t="s">
        <v>1037</v>
      </c>
      <c r="M98" s="77"/>
    </row>
    <row r="99" spans="1:13" ht="19.5" customHeight="1">
      <c r="A99" s="92">
        <v>10337</v>
      </c>
      <c r="B99" s="95">
        <v>40164</v>
      </c>
      <c r="C99" s="85" t="s">
        <v>1038</v>
      </c>
      <c r="D99" s="93">
        <v>138.91767641500002</v>
      </c>
      <c r="E99" s="83">
        <v>20.375055599788052</v>
      </c>
      <c r="F99" s="94" t="s">
        <v>1039</v>
      </c>
      <c r="G99" s="73" t="s">
        <v>617</v>
      </c>
      <c r="H99" s="73" t="s">
        <v>379</v>
      </c>
      <c r="I99" s="85" t="s">
        <v>376</v>
      </c>
      <c r="J99" s="73" t="s">
        <v>455</v>
      </c>
      <c r="K99" s="85"/>
      <c r="L99" s="85" t="s">
        <v>1037</v>
      </c>
      <c r="M99" s="77"/>
    </row>
    <row r="100" spans="1:13" ht="19.5" customHeight="1">
      <c r="A100" s="92">
        <v>10338</v>
      </c>
      <c r="B100" s="95">
        <v>40164</v>
      </c>
      <c r="C100" s="85" t="s">
        <v>1038</v>
      </c>
      <c r="D100" s="93">
        <v>330.78946460000003</v>
      </c>
      <c r="E100" s="83">
        <v>48.516890772882</v>
      </c>
      <c r="F100" s="94" t="s">
        <v>1039</v>
      </c>
      <c r="G100" s="73" t="s">
        <v>617</v>
      </c>
      <c r="H100" s="73" t="s">
        <v>379</v>
      </c>
      <c r="I100" s="85" t="s">
        <v>376</v>
      </c>
      <c r="J100" s="73" t="s">
        <v>455</v>
      </c>
      <c r="K100" s="85"/>
      <c r="L100" s="85" t="s">
        <v>1037</v>
      </c>
      <c r="M100" s="77"/>
    </row>
    <row r="101" spans="1:13" ht="19.5" customHeight="1">
      <c r="A101" s="92">
        <v>10339</v>
      </c>
      <c r="B101" s="95">
        <v>40164</v>
      </c>
      <c r="C101" s="85" t="s">
        <v>1038</v>
      </c>
      <c r="D101" s="93">
        <v>36.69261288</v>
      </c>
      <c r="E101" s="83">
        <v>5.3817055311096</v>
      </c>
      <c r="F101" s="94" t="s">
        <v>1039</v>
      </c>
      <c r="G101" s="73" t="s">
        <v>617</v>
      </c>
      <c r="H101" s="73" t="s">
        <v>379</v>
      </c>
      <c r="I101" s="85" t="s">
        <v>376</v>
      </c>
      <c r="J101" s="73" t="s">
        <v>455</v>
      </c>
      <c r="K101" s="85"/>
      <c r="L101" s="85" t="s">
        <v>1037</v>
      </c>
      <c r="M101" s="77"/>
    </row>
    <row r="102" spans="1:13" ht="19.5" customHeight="1">
      <c r="A102" s="92">
        <v>10340</v>
      </c>
      <c r="B102" s="95">
        <v>40164</v>
      </c>
      <c r="C102" s="85" t="s">
        <v>1038</v>
      </c>
      <c r="D102" s="93">
        <v>180.683321</v>
      </c>
      <c r="E102" s="83">
        <v>26.50082269107</v>
      </c>
      <c r="F102" s="94" t="s">
        <v>1039</v>
      </c>
      <c r="G102" s="73" t="s">
        <v>617</v>
      </c>
      <c r="H102" s="73" t="s">
        <v>379</v>
      </c>
      <c r="I102" s="85" t="s">
        <v>376</v>
      </c>
      <c r="J102" s="73" t="s">
        <v>455</v>
      </c>
      <c r="K102" s="85"/>
      <c r="L102" s="85" t="s">
        <v>1037</v>
      </c>
      <c r="M102" s="77"/>
    </row>
    <row r="103" spans="1:13" ht="19.5" customHeight="1">
      <c r="A103" s="92">
        <v>10341</v>
      </c>
      <c r="B103" s="95">
        <v>40164</v>
      </c>
      <c r="C103" s="85" t="s">
        <v>1038</v>
      </c>
      <c r="D103" s="93">
        <v>18.0683321</v>
      </c>
      <c r="E103" s="83">
        <v>2.6500822691069996</v>
      </c>
      <c r="F103" s="94" t="s">
        <v>1039</v>
      </c>
      <c r="G103" s="73" t="s">
        <v>617</v>
      </c>
      <c r="H103" s="73" t="s">
        <v>379</v>
      </c>
      <c r="I103" s="85" t="s">
        <v>376</v>
      </c>
      <c r="J103" s="73" t="s">
        <v>455</v>
      </c>
      <c r="K103" s="85"/>
      <c r="L103" s="85" t="s">
        <v>1037</v>
      </c>
      <c r="M103" s="77"/>
    </row>
    <row r="104" spans="1:13" ht="19.5" customHeight="1">
      <c r="A104" s="92">
        <v>10342</v>
      </c>
      <c r="B104" s="95">
        <v>40164</v>
      </c>
      <c r="C104" s="85" t="s">
        <v>1038</v>
      </c>
      <c r="D104" s="93">
        <v>241.8376758</v>
      </c>
      <c r="E104" s="83">
        <v>35.470331909586</v>
      </c>
      <c r="F104" s="94" t="s">
        <v>1039</v>
      </c>
      <c r="G104" s="73" t="s">
        <v>617</v>
      </c>
      <c r="H104" s="73" t="s">
        <v>379</v>
      </c>
      <c r="I104" s="85" t="s">
        <v>376</v>
      </c>
      <c r="J104" s="73" t="s">
        <v>455</v>
      </c>
      <c r="K104" s="85"/>
      <c r="L104" s="85" t="s">
        <v>1037</v>
      </c>
      <c r="M104" s="77"/>
    </row>
    <row r="105" spans="1:13" ht="19.5" customHeight="1">
      <c r="A105" s="92">
        <v>10343</v>
      </c>
      <c r="B105" s="95">
        <v>40164</v>
      </c>
      <c r="C105" s="85" t="s">
        <v>1038</v>
      </c>
      <c r="D105" s="93">
        <v>123.6985813</v>
      </c>
      <c r="E105" s="83">
        <v>18.142870919271</v>
      </c>
      <c r="F105" s="94" t="s">
        <v>1039</v>
      </c>
      <c r="G105" s="73" t="s">
        <v>617</v>
      </c>
      <c r="H105" s="73" t="s">
        <v>379</v>
      </c>
      <c r="I105" s="85" t="s">
        <v>376</v>
      </c>
      <c r="J105" s="73" t="s">
        <v>455</v>
      </c>
      <c r="K105" s="85"/>
      <c r="L105" s="85" t="s">
        <v>1037</v>
      </c>
      <c r="M105" s="77"/>
    </row>
    <row r="106" spans="1:13" ht="19.5" customHeight="1">
      <c r="A106" s="92">
        <v>10344</v>
      </c>
      <c r="B106" s="95">
        <v>40164</v>
      </c>
      <c r="C106" s="85" t="s">
        <v>1038</v>
      </c>
      <c r="D106" s="93">
        <v>59.605481999999995</v>
      </c>
      <c r="E106" s="83">
        <v>8.742336044939998</v>
      </c>
      <c r="F106" s="94" t="s">
        <v>1039</v>
      </c>
      <c r="G106" s="73" t="s">
        <v>617</v>
      </c>
      <c r="H106" s="73" t="s">
        <v>379</v>
      </c>
      <c r="I106" s="85" t="s">
        <v>376</v>
      </c>
      <c r="J106" s="73" t="s">
        <v>455</v>
      </c>
      <c r="K106" s="85"/>
      <c r="L106" s="85" t="s">
        <v>1037</v>
      </c>
      <c r="M106" s="77"/>
    </row>
    <row r="107" spans="1:13" ht="19.5" customHeight="1">
      <c r="A107" s="92">
        <v>10345</v>
      </c>
      <c r="B107" s="95">
        <v>40164</v>
      </c>
      <c r="C107" s="85" t="s">
        <v>1038</v>
      </c>
      <c r="D107" s="93">
        <v>235.930721075</v>
      </c>
      <c r="E107" s="83">
        <v>34.60395886007025</v>
      </c>
      <c r="F107" s="94" t="s">
        <v>1039</v>
      </c>
      <c r="G107" s="73" t="s">
        <v>617</v>
      </c>
      <c r="H107" s="73" t="s">
        <v>379</v>
      </c>
      <c r="I107" s="85" t="s">
        <v>376</v>
      </c>
      <c r="J107" s="73" t="s">
        <v>455</v>
      </c>
      <c r="K107" s="85"/>
      <c r="L107" s="85" t="s">
        <v>1037</v>
      </c>
      <c r="M107" s="77"/>
    </row>
    <row r="108" spans="1:13" ht="19.5" customHeight="1">
      <c r="A108" s="92">
        <v>10346</v>
      </c>
      <c r="B108" s="95">
        <v>40164</v>
      </c>
      <c r="C108" s="85" t="s">
        <v>1038</v>
      </c>
      <c r="D108" s="93">
        <v>119.5289662</v>
      </c>
      <c r="E108" s="83">
        <v>17.531313472554</v>
      </c>
      <c r="F108" s="94" t="s">
        <v>1039</v>
      </c>
      <c r="G108" s="73" t="s">
        <v>617</v>
      </c>
      <c r="H108" s="73" t="s">
        <v>379</v>
      </c>
      <c r="I108" s="85" t="s">
        <v>376</v>
      </c>
      <c r="J108" s="73" t="s">
        <v>455</v>
      </c>
      <c r="K108" s="85"/>
      <c r="L108" s="85" t="s">
        <v>1037</v>
      </c>
      <c r="M108" s="77"/>
    </row>
    <row r="109" spans="1:13" ht="19.5" customHeight="1">
      <c r="A109" s="92">
        <v>10352</v>
      </c>
      <c r="B109" s="95">
        <v>40165</v>
      </c>
      <c r="C109" s="85" t="s">
        <v>1038</v>
      </c>
      <c r="D109" s="93">
        <v>69.493585</v>
      </c>
      <c r="E109" s="83">
        <v>10.19262411195</v>
      </c>
      <c r="F109" s="94" t="s">
        <v>1039</v>
      </c>
      <c r="G109" s="73" t="s">
        <v>617</v>
      </c>
      <c r="H109" s="73" t="s">
        <v>379</v>
      </c>
      <c r="I109" s="85" t="s">
        <v>376</v>
      </c>
      <c r="J109" s="73" t="s">
        <v>455</v>
      </c>
      <c r="K109" s="85"/>
      <c r="L109" s="85" t="s">
        <v>1037</v>
      </c>
      <c r="M109" s="77"/>
    </row>
    <row r="110" spans="1:13" ht="19.5" customHeight="1">
      <c r="A110" s="92">
        <v>10364</v>
      </c>
      <c r="B110" s="95">
        <v>40166</v>
      </c>
      <c r="C110" s="85" t="s">
        <v>1038</v>
      </c>
      <c r="D110" s="93">
        <v>20.8480755</v>
      </c>
      <c r="E110" s="83">
        <v>3.057787233585</v>
      </c>
      <c r="F110" s="94" t="s">
        <v>1039</v>
      </c>
      <c r="G110" s="73" t="s">
        <v>617</v>
      </c>
      <c r="H110" s="73" t="s">
        <v>379</v>
      </c>
      <c r="I110" s="85" t="s">
        <v>376</v>
      </c>
      <c r="J110" s="73" t="s">
        <v>455</v>
      </c>
      <c r="K110" s="85"/>
      <c r="L110" s="85" t="s">
        <v>1037</v>
      </c>
      <c r="M110" s="77"/>
    </row>
    <row r="111" spans="1:13" ht="19.5" customHeight="1">
      <c r="A111" s="92">
        <v>10365</v>
      </c>
      <c r="B111" s="95">
        <v>40166</v>
      </c>
      <c r="C111" s="85" t="s">
        <v>1038</v>
      </c>
      <c r="D111" s="93">
        <v>138.98717</v>
      </c>
      <c r="E111" s="83">
        <v>20.3852482239</v>
      </c>
      <c r="F111" s="94" t="s">
        <v>1039</v>
      </c>
      <c r="G111" s="73" t="s">
        <v>617</v>
      </c>
      <c r="H111" s="73" t="s">
        <v>379</v>
      </c>
      <c r="I111" s="85" t="s">
        <v>376</v>
      </c>
      <c r="J111" s="73" t="s">
        <v>455</v>
      </c>
      <c r="K111" s="85"/>
      <c r="L111" s="85" t="s">
        <v>1037</v>
      </c>
      <c r="M111" s="96"/>
    </row>
    <row r="112" spans="1:13" ht="19.5" customHeight="1">
      <c r="A112" s="92">
        <v>10366</v>
      </c>
      <c r="B112" s="95">
        <v>40166</v>
      </c>
      <c r="C112" s="85" t="s">
        <v>1038</v>
      </c>
      <c r="D112" s="93">
        <v>30.5771774</v>
      </c>
      <c r="E112" s="83">
        <v>4.484754609258</v>
      </c>
      <c r="F112" s="94" t="s">
        <v>1039</v>
      </c>
      <c r="G112" s="73" t="s">
        <v>617</v>
      </c>
      <c r="H112" s="73" t="s">
        <v>379</v>
      </c>
      <c r="I112" s="85" t="s">
        <v>376</v>
      </c>
      <c r="J112" s="73" t="s">
        <v>455</v>
      </c>
      <c r="K112" s="85"/>
      <c r="L112" s="85" t="s">
        <v>1037</v>
      </c>
      <c r="M112" s="96"/>
    </row>
    <row r="113" spans="1:13" ht="19.5" customHeight="1">
      <c r="A113" s="92">
        <v>10378</v>
      </c>
      <c r="B113" s="95">
        <v>40167</v>
      </c>
      <c r="C113" s="85" t="s">
        <v>1038</v>
      </c>
      <c r="D113" s="93">
        <v>137.5972983</v>
      </c>
      <c r="E113" s="83">
        <v>20.181395741661</v>
      </c>
      <c r="F113" s="94" t="s">
        <v>1039</v>
      </c>
      <c r="G113" s="73" t="s">
        <v>617</v>
      </c>
      <c r="H113" s="73" t="s">
        <v>379</v>
      </c>
      <c r="I113" s="85" t="s">
        <v>376</v>
      </c>
      <c r="J113" s="73" t="s">
        <v>455</v>
      </c>
      <c r="K113" s="85"/>
      <c r="L113" s="85" t="s">
        <v>1037</v>
      </c>
      <c r="M113" s="77"/>
    </row>
    <row r="114" spans="1:13" ht="19.5" customHeight="1">
      <c r="A114" s="92">
        <v>10379</v>
      </c>
      <c r="B114" s="95">
        <v>40167</v>
      </c>
      <c r="C114" s="85" t="s">
        <v>1038</v>
      </c>
      <c r="D114" s="93">
        <v>41.696151</v>
      </c>
      <c r="E114" s="83">
        <v>6.11557446717</v>
      </c>
      <c r="F114" s="94" t="s">
        <v>1039</v>
      </c>
      <c r="G114" s="73" t="s">
        <v>617</v>
      </c>
      <c r="H114" s="73" t="s">
        <v>379</v>
      </c>
      <c r="I114" s="85" t="s">
        <v>376</v>
      </c>
      <c r="J114" s="73" t="s">
        <v>455</v>
      </c>
      <c r="K114" s="85"/>
      <c r="L114" s="85" t="s">
        <v>1037</v>
      </c>
      <c r="M114" s="77"/>
    </row>
    <row r="115" spans="1:13" ht="19.5" customHeight="1">
      <c r="A115" s="92">
        <v>10380</v>
      </c>
      <c r="B115" s="95">
        <v>40167</v>
      </c>
      <c r="C115" s="85" t="s">
        <v>1038</v>
      </c>
      <c r="D115" s="93">
        <v>554.5588083</v>
      </c>
      <c r="E115" s="83">
        <v>81.337140413361</v>
      </c>
      <c r="F115" s="94" t="s">
        <v>1039</v>
      </c>
      <c r="G115" s="73" t="s">
        <v>617</v>
      </c>
      <c r="H115" s="73" t="s">
        <v>379</v>
      </c>
      <c r="I115" s="85" t="s">
        <v>376</v>
      </c>
      <c r="J115" s="73" t="s">
        <v>455</v>
      </c>
      <c r="K115" s="85"/>
      <c r="L115" s="85" t="s">
        <v>1037</v>
      </c>
      <c r="M115" s="77"/>
    </row>
    <row r="116" spans="1:13" ht="19.5" customHeight="1">
      <c r="A116" s="92">
        <v>10393</v>
      </c>
      <c r="B116" s="95">
        <v>40168</v>
      </c>
      <c r="C116" s="85" t="s">
        <v>1038</v>
      </c>
      <c r="D116" s="93">
        <v>47.597284679999994</v>
      </c>
      <c r="E116" s="83">
        <v>6.981093744015599</v>
      </c>
      <c r="F116" s="94" t="s">
        <v>1039</v>
      </c>
      <c r="G116" s="73" t="s">
        <v>617</v>
      </c>
      <c r="H116" s="73" t="s">
        <v>379</v>
      </c>
      <c r="I116" s="85" t="s">
        <v>376</v>
      </c>
      <c r="J116" s="73" t="s">
        <v>455</v>
      </c>
      <c r="K116" s="85"/>
      <c r="L116" s="85" t="s">
        <v>1037</v>
      </c>
      <c r="M116" s="77"/>
    </row>
    <row r="117" spans="1:13" ht="19.5" customHeight="1">
      <c r="A117" s="92">
        <v>10394</v>
      </c>
      <c r="B117" s="95">
        <v>40168</v>
      </c>
      <c r="C117" s="85" t="s">
        <v>1038</v>
      </c>
      <c r="D117" s="93">
        <v>731.5495710600001</v>
      </c>
      <c r="E117" s="83">
        <v>107.2963755873702</v>
      </c>
      <c r="F117" s="94" t="s">
        <v>1039</v>
      </c>
      <c r="G117" s="73" t="s">
        <v>617</v>
      </c>
      <c r="H117" s="73" t="s">
        <v>379</v>
      </c>
      <c r="I117" s="85" t="s">
        <v>376</v>
      </c>
      <c r="J117" s="73" t="s">
        <v>455</v>
      </c>
      <c r="K117" s="85"/>
      <c r="L117" s="85" t="s">
        <v>1037</v>
      </c>
      <c r="M117" s="96"/>
    </row>
    <row r="118" spans="1:13" ht="19.5" customHeight="1">
      <c r="A118" s="92">
        <v>10395</v>
      </c>
      <c r="B118" s="95">
        <v>40168</v>
      </c>
      <c r="C118" s="85" t="s">
        <v>1038</v>
      </c>
      <c r="D118" s="93">
        <v>802.94549808</v>
      </c>
      <c r="E118" s="83">
        <v>117.7680162033936</v>
      </c>
      <c r="F118" s="94" t="s">
        <v>1039</v>
      </c>
      <c r="G118" s="73" t="s">
        <v>617</v>
      </c>
      <c r="H118" s="73" t="s">
        <v>379</v>
      </c>
      <c r="I118" s="85" t="s">
        <v>376</v>
      </c>
      <c r="J118" s="73" t="s">
        <v>455</v>
      </c>
      <c r="K118" s="85"/>
      <c r="L118" s="85" t="s">
        <v>1037</v>
      </c>
      <c r="M118" s="77"/>
    </row>
    <row r="119" spans="1:13" ht="19.5" customHeight="1">
      <c r="A119" s="92">
        <v>10396</v>
      </c>
      <c r="B119" s="95">
        <v>40168</v>
      </c>
      <c r="C119" s="85" t="s">
        <v>1038</v>
      </c>
      <c r="D119" s="93">
        <v>278.34064301999996</v>
      </c>
      <c r="E119" s="83">
        <v>40.824222111743396</v>
      </c>
      <c r="F119" s="94" t="s">
        <v>1039</v>
      </c>
      <c r="G119" s="73" t="s">
        <v>617</v>
      </c>
      <c r="H119" s="73" t="s">
        <v>379</v>
      </c>
      <c r="I119" s="85" t="s">
        <v>376</v>
      </c>
      <c r="J119" s="73" t="s">
        <v>455</v>
      </c>
      <c r="K119" s="85"/>
      <c r="L119" s="85" t="s">
        <v>1037</v>
      </c>
      <c r="M119" s="77"/>
    </row>
    <row r="120" spans="1:13" ht="19.5" customHeight="1">
      <c r="A120" s="92">
        <v>10400</v>
      </c>
      <c r="B120" s="95">
        <v>40169</v>
      </c>
      <c r="C120" s="85" t="s">
        <v>1038</v>
      </c>
      <c r="D120" s="93">
        <v>848.4733356</v>
      </c>
      <c r="E120" s="83">
        <v>124.445584132452</v>
      </c>
      <c r="F120" s="94" t="s">
        <v>1039</v>
      </c>
      <c r="G120" s="73" t="s">
        <v>617</v>
      </c>
      <c r="H120" s="73" t="s">
        <v>379</v>
      </c>
      <c r="I120" s="85" t="s">
        <v>376</v>
      </c>
      <c r="J120" s="73" t="s">
        <v>455</v>
      </c>
      <c r="K120" s="85"/>
      <c r="L120" s="85" t="s">
        <v>1037</v>
      </c>
      <c r="M120" s="96"/>
    </row>
    <row r="121" spans="1:13" ht="19.5" customHeight="1">
      <c r="A121" s="92">
        <v>10404</v>
      </c>
      <c r="B121" s="95">
        <v>40175</v>
      </c>
      <c r="C121" s="85" t="s">
        <v>1125</v>
      </c>
      <c r="D121" s="93">
        <v>7980</v>
      </c>
      <c r="E121" s="83">
        <v>1170.4266</v>
      </c>
      <c r="F121" s="94" t="s">
        <v>1039</v>
      </c>
      <c r="G121" s="73" t="s">
        <v>617</v>
      </c>
      <c r="H121" s="73" t="s">
        <v>379</v>
      </c>
      <c r="I121" s="85" t="s">
        <v>376</v>
      </c>
      <c r="J121" s="73" t="s">
        <v>455</v>
      </c>
      <c r="K121" s="85"/>
      <c r="L121" s="85" t="s">
        <v>1037</v>
      </c>
      <c r="M121" s="77"/>
    </row>
    <row r="122" spans="1:12" ht="19.5" customHeight="1">
      <c r="A122" s="92">
        <v>10405</v>
      </c>
      <c r="B122" s="95">
        <v>40176</v>
      </c>
      <c r="C122" s="85" t="s">
        <v>1042</v>
      </c>
      <c r="D122" s="93">
        <v>6514.2</v>
      </c>
      <c r="E122" s="83">
        <v>955.4377139999999</v>
      </c>
      <c r="F122" s="94" t="s">
        <v>1039</v>
      </c>
      <c r="G122" s="73" t="s">
        <v>617</v>
      </c>
      <c r="H122" s="73" t="s">
        <v>379</v>
      </c>
      <c r="I122" s="85" t="s">
        <v>376</v>
      </c>
      <c r="J122" s="73" t="s">
        <v>455</v>
      </c>
      <c r="K122" s="85"/>
      <c r="L122" s="85" t="s">
        <v>1037</v>
      </c>
    </row>
    <row r="123" spans="1:13" ht="19.5" customHeight="1">
      <c r="A123" s="92">
        <v>10406</v>
      </c>
      <c r="B123" s="80">
        <v>40177</v>
      </c>
      <c r="C123" s="85" t="s">
        <v>1038</v>
      </c>
      <c r="D123" s="93">
        <v>2300</v>
      </c>
      <c r="E123" s="83">
        <v>337.341</v>
      </c>
      <c r="F123" s="94" t="s">
        <v>1039</v>
      </c>
      <c r="G123" s="73" t="s">
        <v>617</v>
      </c>
      <c r="H123" s="73" t="s">
        <v>379</v>
      </c>
      <c r="I123" s="85" t="s">
        <v>376</v>
      </c>
      <c r="J123" s="73" t="s">
        <v>455</v>
      </c>
      <c r="K123" s="85"/>
      <c r="L123" s="85" t="s">
        <v>1037</v>
      </c>
      <c r="M123" s="77"/>
    </row>
    <row r="124" spans="1:12" ht="19.5" customHeight="1">
      <c r="A124" s="92">
        <v>10082</v>
      </c>
      <c r="B124" s="95">
        <v>40150</v>
      </c>
      <c r="C124" s="85" t="s">
        <v>1104</v>
      </c>
      <c r="D124" s="93">
        <v>81.74316282000001</v>
      </c>
      <c r="E124" s="83">
        <v>11.989269690809401</v>
      </c>
      <c r="F124" s="94" t="s">
        <v>1041</v>
      </c>
      <c r="G124" s="85" t="s">
        <v>982</v>
      </c>
      <c r="H124" s="73" t="s">
        <v>379</v>
      </c>
      <c r="I124" s="85" t="s">
        <v>376</v>
      </c>
      <c r="J124" s="85" t="s">
        <v>454</v>
      </c>
      <c r="K124" s="85"/>
      <c r="L124" s="85" t="s">
        <v>1092</v>
      </c>
    </row>
    <row r="125" spans="1:12" ht="19.5" customHeight="1">
      <c r="A125" s="92">
        <v>10083</v>
      </c>
      <c r="B125" s="95">
        <v>40150</v>
      </c>
      <c r="C125" s="85" t="s">
        <v>1093</v>
      </c>
      <c r="D125" s="93">
        <v>139.857122832</v>
      </c>
      <c r="E125" s="83">
        <v>20.512844205769436</v>
      </c>
      <c r="F125" s="94" t="s">
        <v>1094</v>
      </c>
      <c r="G125" s="85" t="s">
        <v>1105</v>
      </c>
      <c r="H125" s="73" t="s">
        <v>379</v>
      </c>
      <c r="I125" s="85" t="s">
        <v>376</v>
      </c>
      <c r="J125" s="85" t="s">
        <v>454</v>
      </c>
      <c r="K125" s="85"/>
      <c r="L125" s="85" t="s">
        <v>1092</v>
      </c>
    </row>
    <row r="126" spans="1:12" ht="19.5" customHeight="1">
      <c r="A126" s="92">
        <v>10084</v>
      </c>
      <c r="B126" s="95">
        <v>40150</v>
      </c>
      <c r="C126" s="85" t="s">
        <v>1093</v>
      </c>
      <c r="D126" s="93">
        <v>36.2153253</v>
      </c>
      <c r="E126" s="83">
        <v>5.311701761751</v>
      </c>
      <c r="F126" s="94" t="s">
        <v>1094</v>
      </c>
      <c r="G126" s="85" t="s">
        <v>1105</v>
      </c>
      <c r="H126" s="73" t="s">
        <v>379</v>
      </c>
      <c r="I126" s="85" t="s">
        <v>376</v>
      </c>
      <c r="J126" s="85" t="s">
        <v>454</v>
      </c>
      <c r="K126" s="85"/>
      <c r="L126" s="85" t="s">
        <v>1092</v>
      </c>
    </row>
    <row r="127" spans="1:12" ht="19.5" customHeight="1">
      <c r="A127" s="92">
        <v>10085</v>
      </c>
      <c r="B127" s="95">
        <v>40150</v>
      </c>
      <c r="C127" s="85" t="s">
        <v>1093</v>
      </c>
      <c r="D127" s="93">
        <v>61.04869122</v>
      </c>
      <c r="E127" s="83">
        <v>8.9540115412374</v>
      </c>
      <c r="F127" s="94" t="s">
        <v>1094</v>
      </c>
      <c r="G127" s="85" t="s">
        <v>1105</v>
      </c>
      <c r="H127" s="73" t="s">
        <v>379</v>
      </c>
      <c r="I127" s="85" t="s">
        <v>376</v>
      </c>
      <c r="J127" s="85" t="s">
        <v>454</v>
      </c>
      <c r="K127" s="85"/>
      <c r="L127" s="85" t="s">
        <v>1092</v>
      </c>
    </row>
    <row r="128" spans="1:12" ht="19.5" customHeight="1">
      <c r="A128" s="92">
        <v>10407</v>
      </c>
      <c r="B128" s="95">
        <v>40150</v>
      </c>
      <c r="C128" s="85" t="s">
        <v>1093</v>
      </c>
      <c r="D128" s="93">
        <v>132.0378115</v>
      </c>
      <c r="E128" s="83">
        <v>19.365985812705</v>
      </c>
      <c r="F128" s="94" t="s">
        <v>1094</v>
      </c>
      <c r="G128" s="85" t="s">
        <v>1095</v>
      </c>
      <c r="H128" s="73" t="s">
        <v>379</v>
      </c>
      <c r="I128" s="85" t="s">
        <v>376</v>
      </c>
      <c r="J128" s="85" t="s">
        <v>454</v>
      </c>
      <c r="K128" s="85"/>
      <c r="L128" s="85" t="s">
        <v>1092</v>
      </c>
    </row>
    <row r="129" spans="1:12" ht="19.5" customHeight="1">
      <c r="A129" s="92">
        <v>10092</v>
      </c>
      <c r="B129" s="95">
        <v>40151</v>
      </c>
      <c r="C129" s="85" t="s">
        <v>1093</v>
      </c>
      <c r="D129" s="93">
        <v>34.05185665</v>
      </c>
      <c r="E129" s="83">
        <v>4.9943858148555</v>
      </c>
      <c r="F129" s="94" t="s">
        <v>1106</v>
      </c>
      <c r="G129" s="85" t="s">
        <v>1095</v>
      </c>
      <c r="H129" s="73" t="s">
        <v>379</v>
      </c>
      <c r="I129" s="85" t="s">
        <v>376</v>
      </c>
      <c r="J129" s="85" t="s">
        <v>454</v>
      </c>
      <c r="K129" s="85"/>
      <c r="L129" s="85" t="s">
        <v>1092</v>
      </c>
    </row>
    <row r="130" spans="1:12" ht="19.5" customHeight="1">
      <c r="A130" s="92">
        <v>10093</v>
      </c>
      <c r="B130" s="95">
        <v>40151</v>
      </c>
      <c r="C130" s="85" t="s">
        <v>1093</v>
      </c>
      <c r="D130" s="93">
        <v>246.0072909</v>
      </c>
      <c r="E130" s="83">
        <v>36.081889356302995</v>
      </c>
      <c r="F130" s="94" t="s">
        <v>1094</v>
      </c>
      <c r="G130" s="85" t="s">
        <v>1095</v>
      </c>
      <c r="H130" s="73" t="s">
        <v>379</v>
      </c>
      <c r="I130" s="85" t="s">
        <v>376</v>
      </c>
      <c r="J130" s="85" t="s">
        <v>454</v>
      </c>
      <c r="K130" s="85"/>
      <c r="L130" s="85" t="s">
        <v>1092</v>
      </c>
    </row>
    <row r="131" spans="1:12" ht="19.5" customHeight="1">
      <c r="A131" s="92">
        <v>10097</v>
      </c>
      <c r="B131" s="95">
        <v>40152</v>
      </c>
      <c r="C131" s="85" t="s">
        <v>1093</v>
      </c>
      <c r="D131" s="93">
        <v>150.1061436</v>
      </c>
      <c r="E131" s="83">
        <v>22.016068081811998</v>
      </c>
      <c r="F131" s="94" t="s">
        <v>1094</v>
      </c>
      <c r="G131" s="85" t="s">
        <v>1095</v>
      </c>
      <c r="H131" s="73" t="s">
        <v>379</v>
      </c>
      <c r="I131" s="85" t="s">
        <v>376</v>
      </c>
      <c r="J131" s="85" t="s">
        <v>454</v>
      </c>
      <c r="K131" s="85"/>
      <c r="L131" s="85" t="s">
        <v>1092</v>
      </c>
    </row>
    <row r="132" spans="1:12" ht="19.5" customHeight="1">
      <c r="A132" s="92">
        <v>10103</v>
      </c>
      <c r="B132" s="95">
        <v>40153</v>
      </c>
      <c r="C132" s="85" t="s">
        <v>1093</v>
      </c>
      <c r="D132" s="93">
        <v>61.1543548</v>
      </c>
      <c r="E132" s="83">
        <v>8.969509218516</v>
      </c>
      <c r="F132" s="94" t="s">
        <v>1094</v>
      </c>
      <c r="G132" s="85" t="s">
        <v>1095</v>
      </c>
      <c r="H132" s="73" t="s">
        <v>379</v>
      </c>
      <c r="I132" s="85" t="s">
        <v>376</v>
      </c>
      <c r="J132" s="85" t="s">
        <v>454</v>
      </c>
      <c r="K132" s="85"/>
      <c r="L132" s="85" t="s">
        <v>1092</v>
      </c>
    </row>
    <row r="133" spans="1:12" ht="19.5" customHeight="1">
      <c r="A133" s="92">
        <v>10104</v>
      </c>
      <c r="B133" s="95">
        <v>40153</v>
      </c>
      <c r="C133" s="85" t="s">
        <v>1093</v>
      </c>
      <c r="D133" s="93">
        <v>104.093192148</v>
      </c>
      <c r="E133" s="83">
        <v>15.267348492347159</v>
      </c>
      <c r="F133" s="94" t="s">
        <v>1094</v>
      </c>
      <c r="G133" s="85" t="s">
        <v>1095</v>
      </c>
      <c r="H133" s="73" t="s">
        <v>379</v>
      </c>
      <c r="I133" s="85" t="s">
        <v>376</v>
      </c>
      <c r="J133" s="85" t="s">
        <v>454</v>
      </c>
      <c r="K133" s="85"/>
      <c r="L133" s="85" t="s">
        <v>1092</v>
      </c>
    </row>
    <row r="134" spans="1:12" ht="19.5" customHeight="1">
      <c r="A134" s="92">
        <v>10105</v>
      </c>
      <c r="B134" s="95">
        <v>40153</v>
      </c>
      <c r="C134" s="85" t="s">
        <v>1093</v>
      </c>
      <c r="D134" s="93">
        <v>39.112551323999995</v>
      </c>
      <c r="E134" s="83">
        <v>5.736637902691079</v>
      </c>
      <c r="F134" s="94" t="s">
        <v>1094</v>
      </c>
      <c r="G134" s="85" t="s">
        <v>1095</v>
      </c>
      <c r="H134" s="73" t="s">
        <v>379</v>
      </c>
      <c r="I134" s="85" t="s">
        <v>376</v>
      </c>
      <c r="J134" s="85" t="s">
        <v>454</v>
      </c>
      <c r="K134" s="85"/>
      <c r="L134" s="85" t="s">
        <v>1092</v>
      </c>
    </row>
    <row r="135" spans="1:12" ht="19.5" customHeight="1">
      <c r="A135" s="92">
        <v>10106</v>
      </c>
      <c r="B135" s="95">
        <v>40153</v>
      </c>
      <c r="C135" s="85" t="s">
        <v>1093</v>
      </c>
      <c r="D135" s="93">
        <v>142.072685174</v>
      </c>
      <c r="E135" s="83">
        <v>20.837800734470576</v>
      </c>
      <c r="F135" s="94" t="s">
        <v>1094</v>
      </c>
      <c r="G135" s="85" t="s">
        <v>1095</v>
      </c>
      <c r="H135" s="73" t="s">
        <v>379</v>
      </c>
      <c r="I135" s="85" t="s">
        <v>376</v>
      </c>
      <c r="J135" s="85" t="s">
        <v>454</v>
      </c>
      <c r="K135" s="85"/>
      <c r="L135" s="85" t="s">
        <v>1092</v>
      </c>
    </row>
    <row r="136" spans="1:12" ht="19.5" customHeight="1">
      <c r="A136" s="92">
        <v>10107</v>
      </c>
      <c r="B136" s="95">
        <v>40153</v>
      </c>
      <c r="C136" s="85" t="s">
        <v>1093</v>
      </c>
      <c r="D136" s="93">
        <v>212.6503701</v>
      </c>
      <c r="E136" s="83">
        <v>31.189429782567</v>
      </c>
      <c r="F136" s="94" t="s">
        <v>1094</v>
      </c>
      <c r="G136" s="85" t="s">
        <v>1095</v>
      </c>
      <c r="H136" s="73" t="s">
        <v>379</v>
      </c>
      <c r="I136" s="85" t="s">
        <v>376</v>
      </c>
      <c r="J136" s="85" t="s">
        <v>454</v>
      </c>
      <c r="K136" s="85"/>
      <c r="L136" s="85" t="s">
        <v>1092</v>
      </c>
    </row>
    <row r="137" spans="1:12" ht="19.5" customHeight="1">
      <c r="A137" s="92">
        <v>10112</v>
      </c>
      <c r="B137" s="95">
        <v>40154</v>
      </c>
      <c r="C137" s="85" t="s">
        <v>1093</v>
      </c>
      <c r="D137" s="93">
        <v>136.2074266</v>
      </c>
      <c r="E137" s="83">
        <v>19.977543259422</v>
      </c>
      <c r="F137" s="94" t="s">
        <v>1094</v>
      </c>
      <c r="G137" s="85" t="s">
        <v>1095</v>
      </c>
      <c r="H137" s="73" t="s">
        <v>379</v>
      </c>
      <c r="I137" s="85" t="s">
        <v>376</v>
      </c>
      <c r="J137" s="85" t="s">
        <v>454</v>
      </c>
      <c r="K137" s="85"/>
      <c r="L137" s="85" t="s">
        <v>1092</v>
      </c>
    </row>
    <row r="138" spans="1:12" ht="19.5" customHeight="1">
      <c r="A138" s="92">
        <v>10113</v>
      </c>
      <c r="B138" s="95">
        <v>40154</v>
      </c>
      <c r="C138" s="85" t="s">
        <v>1093</v>
      </c>
      <c r="D138" s="93">
        <v>61.1543548</v>
      </c>
      <c r="E138" s="83">
        <v>8.969509218516</v>
      </c>
      <c r="F138" s="94" t="s">
        <v>1094</v>
      </c>
      <c r="G138" s="85" t="s">
        <v>1095</v>
      </c>
      <c r="H138" s="73" t="s">
        <v>379</v>
      </c>
      <c r="I138" s="85" t="s">
        <v>376</v>
      </c>
      <c r="J138" s="85" t="s">
        <v>454</v>
      </c>
      <c r="K138" s="85"/>
      <c r="L138" s="85" t="s">
        <v>1092</v>
      </c>
    </row>
    <row r="139" spans="1:12" ht="19.5" customHeight="1">
      <c r="A139" s="92">
        <v>10114</v>
      </c>
      <c r="B139" s="95">
        <v>40154</v>
      </c>
      <c r="C139" s="85" t="s">
        <v>1093</v>
      </c>
      <c r="D139" s="93">
        <v>41.696151</v>
      </c>
      <c r="E139" s="83">
        <v>6.11557446717</v>
      </c>
      <c r="F139" s="94" t="s">
        <v>1094</v>
      </c>
      <c r="G139" s="85" t="s">
        <v>1095</v>
      </c>
      <c r="H139" s="73" t="s">
        <v>379</v>
      </c>
      <c r="I139" s="85" t="s">
        <v>376</v>
      </c>
      <c r="J139" s="85" t="s">
        <v>454</v>
      </c>
      <c r="K139" s="85"/>
      <c r="L139" s="85" t="s">
        <v>1092</v>
      </c>
    </row>
    <row r="140" spans="1:12" ht="19.5" customHeight="1">
      <c r="A140" s="92">
        <v>10115</v>
      </c>
      <c r="B140" s="95">
        <v>40154</v>
      </c>
      <c r="C140" s="85" t="s">
        <v>1093</v>
      </c>
      <c r="D140" s="93">
        <v>68.1037133</v>
      </c>
      <c r="E140" s="83">
        <v>9.988771629711</v>
      </c>
      <c r="F140" s="94" t="s">
        <v>1094</v>
      </c>
      <c r="G140" s="85" t="s">
        <v>1095</v>
      </c>
      <c r="H140" s="73" t="s">
        <v>379</v>
      </c>
      <c r="I140" s="85" t="s">
        <v>376</v>
      </c>
      <c r="J140" s="85" t="s">
        <v>454</v>
      </c>
      <c r="K140" s="85"/>
      <c r="L140" s="85" t="s">
        <v>1092</v>
      </c>
    </row>
    <row r="141" spans="1:12" ht="19.5" customHeight="1">
      <c r="A141" s="99">
        <v>10116</v>
      </c>
      <c r="B141" s="95">
        <v>40154</v>
      </c>
      <c r="C141" s="85" t="s">
        <v>1093</v>
      </c>
      <c r="D141" s="93">
        <v>33.3569208</v>
      </c>
      <c r="E141" s="83">
        <v>4.892459573736</v>
      </c>
      <c r="F141" s="94" t="s">
        <v>1094</v>
      </c>
      <c r="G141" s="85" t="s">
        <v>1095</v>
      </c>
      <c r="H141" s="73" t="s">
        <v>379</v>
      </c>
      <c r="I141" s="85" t="s">
        <v>376</v>
      </c>
      <c r="J141" s="85" t="s">
        <v>454</v>
      </c>
      <c r="K141" s="85"/>
      <c r="L141" s="85" t="s">
        <v>1092</v>
      </c>
    </row>
    <row r="142" spans="1:12" ht="19.5" customHeight="1">
      <c r="A142" s="99">
        <v>10117</v>
      </c>
      <c r="B142" s="95">
        <v>40154</v>
      </c>
      <c r="C142" s="85" t="s">
        <v>1093</v>
      </c>
      <c r="D142" s="93">
        <v>13.898717000000001</v>
      </c>
      <c r="E142" s="83">
        <v>2.0385248223900003</v>
      </c>
      <c r="F142" s="94" t="s">
        <v>1094</v>
      </c>
      <c r="G142" s="85" t="s">
        <v>1095</v>
      </c>
      <c r="H142" s="73" t="s">
        <v>379</v>
      </c>
      <c r="I142" s="85" t="s">
        <v>376</v>
      </c>
      <c r="J142" s="85" t="s">
        <v>454</v>
      </c>
      <c r="K142" s="85"/>
      <c r="L142" s="85" t="s">
        <v>1092</v>
      </c>
    </row>
    <row r="143" spans="1:12" ht="19.5" customHeight="1">
      <c r="A143" s="92">
        <v>10118</v>
      </c>
      <c r="B143" s="95">
        <v>40154</v>
      </c>
      <c r="C143" s="85" t="s">
        <v>1093</v>
      </c>
      <c r="D143" s="93">
        <v>52.815124600000004</v>
      </c>
      <c r="E143" s="83">
        <v>7.746394325082</v>
      </c>
      <c r="F143" s="94" t="s">
        <v>1094</v>
      </c>
      <c r="G143" s="85" t="s">
        <v>1095</v>
      </c>
      <c r="H143" s="73" t="s">
        <v>379</v>
      </c>
      <c r="I143" s="85" t="s">
        <v>376</v>
      </c>
      <c r="J143" s="85" t="s">
        <v>454</v>
      </c>
      <c r="K143" s="85"/>
      <c r="L143" s="85" t="s">
        <v>1092</v>
      </c>
    </row>
    <row r="144" spans="1:12" ht="19.5" customHeight="1">
      <c r="A144" s="92">
        <v>10119</v>
      </c>
      <c r="B144" s="95">
        <v>40154</v>
      </c>
      <c r="C144" s="85" t="s">
        <v>1093</v>
      </c>
      <c r="D144" s="93">
        <v>68.1037133</v>
      </c>
      <c r="E144" s="83">
        <v>9.988771629711</v>
      </c>
      <c r="F144" s="94" t="s">
        <v>1094</v>
      </c>
      <c r="G144" s="85" t="s">
        <v>1095</v>
      </c>
      <c r="H144" s="73" t="s">
        <v>379</v>
      </c>
      <c r="I144" s="85" t="s">
        <v>376</v>
      </c>
      <c r="J144" s="85" t="s">
        <v>454</v>
      </c>
      <c r="K144" s="85"/>
      <c r="L144" s="85" t="s">
        <v>1092</v>
      </c>
    </row>
    <row r="145" spans="1:12" ht="19.5" customHeight="1">
      <c r="A145" s="92">
        <v>10120</v>
      </c>
      <c r="B145" s="95">
        <v>40154</v>
      </c>
      <c r="C145" s="85" t="s">
        <v>1093</v>
      </c>
      <c r="D145" s="93">
        <v>68.1037133</v>
      </c>
      <c r="E145" s="83">
        <v>9.988771629711</v>
      </c>
      <c r="F145" s="94" t="s">
        <v>1094</v>
      </c>
      <c r="G145" s="85" t="s">
        <v>1095</v>
      </c>
      <c r="H145" s="73" t="s">
        <v>379</v>
      </c>
      <c r="I145" s="85" t="s">
        <v>376</v>
      </c>
      <c r="J145" s="85" t="s">
        <v>454</v>
      </c>
      <c r="K145" s="85"/>
      <c r="L145" s="85" t="s">
        <v>1092</v>
      </c>
    </row>
    <row r="146" spans="1:12" ht="19.5" customHeight="1">
      <c r="A146" s="92">
        <v>10121</v>
      </c>
      <c r="B146" s="95">
        <v>40154</v>
      </c>
      <c r="C146" s="85" t="s">
        <v>1093</v>
      </c>
      <c r="D146" s="93">
        <v>15.2885887</v>
      </c>
      <c r="E146" s="83">
        <v>2.242377304629</v>
      </c>
      <c r="F146" s="94" t="s">
        <v>1094</v>
      </c>
      <c r="G146" s="85" t="s">
        <v>1095</v>
      </c>
      <c r="H146" s="73" t="s">
        <v>379</v>
      </c>
      <c r="I146" s="85" t="s">
        <v>376</v>
      </c>
      <c r="J146" s="85" t="s">
        <v>454</v>
      </c>
      <c r="K146" s="85"/>
      <c r="L146" s="85" t="s">
        <v>1092</v>
      </c>
    </row>
    <row r="147" spans="1:12" ht="19.5" customHeight="1">
      <c r="A147" s="92">
        <v>10122</v>
      </c>
      <c r="B147" s="95">
        <v>40154</v>
      </c>
      <c r="C147" s="85" t="s">
        <v>1093</v>
      </c>
      <c r="D147" s="93">
        <v>20.8480755</v>
      </c>
      <c r="E147" s="83">
        <v>3.057787233585</v>
      </c>
      <c r="F147" s="94" t="s">
        <v>1094</v>
      </c>
      <c r="G147" s="85" t="s">
        <v>1095</v>
      </c>
      <c r="H147" s="73" t="s">
        <v>379</v>
      </c>
      <c r="I147" s="85" t="s">
        <v>376</v>
      </c>
      <c r="J147" s="85" t="s">
        <v>454</v>
      </c>
      <c r="K147" s="85"/>
      <c r="L147" s="85" t="s">
        <v>1092</v>
      </c>
    </row>
    <row r="148" spans="1:12" ht="19.5" customHeight="1">
      <c r="A148" s="92">
        <v>10123</v>
      </c>
      <c r="B148" s="95">
        <v>40154</v>
      </c>
      <c r="C148" s="85" t="s">
        <v>1093</v>
      </c>
      <c r="D148" s="93">
        <v>52.815124600000004</v>
      </c>
      <c r="E148" s="83">
        <v>7.746394325082</v>
      </c>
      <c r="F148" s="94" t="s">
        <v>1094</v>
      </c>
      <c r="G148" s="85" t="s">
        <v>1095</v>
      </c>
      <c r="H148" s="73" t="s">
        <v>379</v>
      </c>
      <c r="I148" s="85" t="s">
        <v>376</v>
      </c>
      <c r="J148" s="85" t="s">
        <v>454</v>
      </c>
      <c r="K148" s="85"/>
      <c r="L148" s="85" t="s">
        <v>1092</v>
      </c>
    </row>
    <row r="149" spans="1:12" ht="19.5" customHeight="1">
      <c r="A149" s="92">
        <v>10129</v>
      </c>
      <c r="B149" s="95">
        <v>40155</v>
      </c>
      <c r="C149" s="85" t="s">
        <v>1093</v>
      </c>
      <c r="D149" s="93">
        <v>48.6455095</v>
      </c>
      <c r="E149" s="83">
        <v>7.134836878365</v>
      </c>
      <c r="F149" s="94" t="s">
        <v>1094</v>
      </c>
      <c r="G149" s="85" t="s">
        <v>1095</v>
      </c>
      <c r="H149" s="73" t="s">
        <v>379</v>
      </c>
      <c r="I149" s="85" t="s">
        <v>376</v>
      </c>
      <c r="J149" s="85" t="s">
        <v>454</v>
      </c>
      <c r="K149" s="85"/>
      <c r="L149" s="85" t="s">
        <v>1092</v>
      </c>
    </row>
    <row r="150" spans="1:12" ht="19.5" customHeight="1">
      <c r="A150" s="92">
        <v>10130</v>
      </c>
      <c r="B150" s="95">
        <v>40155</v>
      </c>
      <c r="C150" s="85" t="s">
        <v>1093</v>
      </c>
      <c r="D150" s="93">
        <v>48.6455095</v>
      </c>
      <c r="E150" s="83">
        <v>7.134836878365</v>
      </c>
      <c r="F150" s="94" t="s">
        <v>1094</v>
      </c>
      <c r="G150" s="85" t="s">
        <v>1095</v>
      </c>
      <c r="H150" s="73" t="s">
        <v>379</v>
      </c>
      <c r="I150" s="85" t="s">
        <v>376</v>
      </c>
      <c r="J150" s="85" t="s">
        <v>454</v>
      </c>
      <c r="K150" s="85"/>
      <c r="L150" s="85" t="s">
        <v>1092</v>
      </c>
    </row>
    <row r="151" spans="1:12" ht="19.5" customHeight="1">
      <c r="A151" s="92">
        <v>10132</v>
      </c>
      <c r="B151" s="95">
        <v>40155</v>
      </c>
      <c r="C151" s="85" t="s">
        <v>1093</v>
      </c>
      <c r="D151" s="93">
        <v>34.7467925</v>
      </c>
      <c r="E151" s="83">
        <v>5.096312055975</v>
      </c>
      <c r="F151" s="94" t="s">
        <v>1094</v>
      </c>
      <c r="G151" s="85" t="s">
        <v>1095</v>
      </c>
      <c r="H151" s="73" t="s">
        <v>379</v>
      </c>
      <c r="I151" s="85" t="s">
        <v>376</v>
      </c>
      <c r="J151" s="85" t="s">
        <v>454</v>
      </c>
      <c r="K151" s="85"/>
      <c r="L151" s="85" t="s">
        <v>1092</v>
      </c>
    </row>
    <row r="152" spans="1:12" ht="19.5" customHeight="1">
      <c r="A152" s="92">
        <v>10133</v>
      </c>
      <c r="B152" s="95">
        <v>40155</v>
      </c>
      <c r="C152" s="85" t="s">
        <v>1093</v>
      </c>
      <c r="D152" s="93">
        <v>62.5442265</v>
      </c>
      <c r="E152" s="83">
        <v>9.173361700755</v>
      </c>
      <c r="F152" s="94" t="s">
        <v>1094</v>
      </c>
      <c r="G152" s="85" t="s">
        <v>1095</v>
      </c>
      <c r="H152" s="73" t="s">
        <v>379</v>
      </c>
      <c r="I152" s="85" t="s">
        <v>376</v>
      </c>
      <c r="J152" s="85" t="s">
        <v>454</v>
      </c>
      <c r="K152" s="85"/>
      <c r="L152" s="85" t="s">
        <v>1092</v>
      </c>
    </row>
    <row r="153" spans="1:12" ht="19.5" customHeight="1">
      <c r="A153" s="92">
        <v>10134</v>
      </c>
      <c r="B153" s="95">
        <v>40155</v>
      </c>
      <c r="C153" s="85" t="s">
        <v>1093</v>
      </c>
      <c r="D153" s="93">
        <v>20.8480755</v>
      </c>
      <c r="E153" s="83">
        <v>3.057787233585</v>
      </c>
      <c r="F153" s="94" t="s">
        <v>1094</v>
      </c>
      <c r="G153" s="85" t="s">
        <v>1095</v>
      </c>
      <c r="H153" s="73" t="s">
        <v>379</v>
      </c>
      <c r="I153" s="85" t="s">
        <v>376</v>
      </c>
      <c r="J153" s="85" t="s">
        <v>454</v>
      </c>
      <c r="K153" s="85"/>
      <c r="L153" s="85" t="s">
        <v>1092</v>
      </c>
    </row>
    <row r="154" spans="1:12" ht="19.5" customHeight="1">
      <c r="A154" s="92">
        <v>10135</v>
      </c>
      <c r="B154" s="95">
        <v>40155</v>
      </c>
      <c r="C154" s="85" t="s">
        <v>1093</v>
      </c>
      <c r="D154" s="93">
        <v>48.6455095</v>
      </c>
      <c r="E154" s="83">
        <v>7.134836878365</v>
      </c>
      <c r="F154" s="94" t="s">
        <v>1094</v>
      </c>
      <c r="G154" s="85" t="s">
        <v>1095</v>
      </c>
      <c r="H154" s="73" t="s">
        <v>379</v>
      </c>
      <c r="I154" s="85" t="s">
        <v>376</v>
      </c>
      <c r="J154" s="85" t="s">
        <v>454</v>
      </c>
      <c r="K154" s="85"/>
      <c r="L154" s="85" t="s">
        <v>1092</v>
      </c>
    </row>
    <row r="155" spans="1:12" ht="19.5" customHeight="1">
      <c r="A155" s="92">
        <v>10136</v>
      </c>
      <c r="B155" s="95">
        <v>40155</v>
      </c>
      <c r="C155" s="85" t="s">
        <v>1093</v>
      </c>
      <c r="D155" s="93">
        <v>82.0024303</v>
      </c>
      <c r="E155" s="83">
        <v>12.027296452101</v>
      </c>
      <c r="F155" s="94" t="s">
        <v>1094</v>
      </c>
      <c r="G155" s="85" t="s">
        <v>1095</v>
      </c>
      <c r="H155" s="73" t="s">
        <v>379</v>
      </c>
      <c r="I155" s="85" t="s">
        <v>376</v>
      </c>
      <c r="J155" s="85" t="s">
        <v>454</v>
      </c>
      <c r="K155" s="85"/>
      <c r="L155" s="85" t="s">
        <v>1092</v>
      </c>
    </row>
    <row r="156" spans="1:12" ht="19.5" customHeight="1">
      <c r="A156" s="92">
        <v>10137</v>
      </c>
      <c r="B156" s="95">
        <v>40155</v>
      </c>
      <c r="C156" s="85" t="s">
        <v>1093</v>
      </c>
      <c r="D156" s="93">
        <v>40.3062793</v>
      </c>
      <c r="E156" s="83">
        <v>5.911721984931</v>
      </c>
      <c r="F156" s="94" t="s">
        <v>1094</v>
      </c>
      <c r="G156" s="85" t="s">
        <v>1095</v>
      </c>
      <c r="H156" s="73" t="s">
        <v>379</v>
      </c>
      <c r="I156" s="85" t="s">
        <v>376</v>
      </c>
      <c r="J156" s="85" t="s">
        <v>454</v>
      </c>
      <c r="K156" s="85"/>
      <c r="L156" s="85" t="s">
        <v>1092</v>
      </c>
    </row>
    <row r="157" spans="1:12" ht="19.5" customHeight="1">
      <c r="A157" s="99">
        <v>10138</v>
      </c>
      <c r="B157" s="95">
        <v>40155</v>
      </c>
      <c r="C157" s="85" t="s">
        <v>1093</v>
      </c>
      <c r="D157" s="93">
        <v>80.6125586</v>
      </c>
      <c r="E157" s="83">
        <v>11.823443969862</v>
      </c>
      <c r="F157" s="94" t="s">
        <v>1094</v>
      </c>
      <c r="G157" s="85" t="s">
        <v>1095</v>
      </c>
      <c r="H157" s="73" t="s">
        <v>379</v>
      </c>
      <c r="I157" s="85" t="s">
        <v>376</v>
      </c>
      <c r="J157" s="85" t="s">
        <v>454</v>
      </c>
      <c r="K157" s="85"/>
      <c r="L157" s="85" t="s">
        <v>1092</v>
      </c>
    </row>
    <row r="158" spans="1:12" ht="19.5" customHeight="1">
      <c r="A158" s="99">
        <v>10139</v>
      </c>
      <c r="B158" s="95">
        <v>40155</v>
      </c>
      <c r="C158" s="85" t="s">
        <v>1093</v>
      </c>
      <c r="D158" s="93">
        <v>13.898717000000001</v>
      </c>
      <c r="E158" s="83">
        <v>2.0385248223900003</v>
      </c>
      <c r="F158" s="94" t="s">
        <v>1094</v>
      </c>
      <c r="G158" s="85" t="s">
        <v>1095</v>
      </c>
      <c r="H158" s="73" t="s">
        <v>379</v>
      </c>
      <c r="I158" s="85" t="s">
        <v>376</v>
      </c>
      <c r="J158" s="85" t="s">
        <v>454</v>
      </c>
      <c r="K158" s="85"/>
      <c r="L158" s="85" t="s">
        <v>1092</v>
      </c>
    </row>
    <row r="159" spans="1:12" ht="19.5" customHeight="1">
      <c r="A159" s="92">
        <v>10140</v>
      </c>
      <c r="B159" s="95">
        <v>40155</v>
      </c>
      <c r="C159" s="85" t="s">
        <v>1093</v>
      </c>
      <c r="D159" s="93">
        <v>34.7467925</v>
      </c>
      <c r="E159" s="83">
        <v>5.096312055975</v>
      </c>
      <c r="F159" s="94" t="s">
        <v>1094</v>
      </c>
      <c r="G159" s="85" t="s">
        <v>1095</v>
      </c>
      <c r="H159" s="73" t="s">
        <v>379</v>
      </c>
      <c r="I159" s="85" t="s">
        <v>376</v>
      </c>
      <c r="J159" s="85" t="s">
        <v>454</v>
      </c>
      <c r="K159" s="85"/>
      <c r="L159" s="85" t="s">
        <v>1092</v>
      </c>
    </row>
    <row r="160" spans="1:13" ht="19.5" customHeight="1">
      <c r="A160" s="92">
        <v>10141</v>
      </c>
      <c r="B160" s="95">
        <v>40155</v>
      </c>
      <c r="C160" s="85" t="s">
        <v>1093</v>
      </c>
      <c r="D160" s="93">
        <v>55.594868000000005</v>
      </c>
      <c r="E160" s="83">
        <v>8.154099289560001</v>
      </c>
      <c r="F160" s="94" t="s">
        <v>1094</v>
      </c>
      <c r="G160" s="85" t="s">
        <v>1095</v>
      </c>
      <c r="H160" s="73" t="s">
        <v>379</v>
      </c>
      <c r="I160" s="85" t="s">
        <v>376</v>
      </c>
      <c r="J160" s="85" t="s">
        <v>454</v>
      </c>
      <c r="K160" s="85"/>
      <c r="L160" s="85" t="s">
        <v>1092</v>
      </c>
      <c r="M160" s="77"/>
    </row>
    <row r="161" spans="1:13" ht="19.5" customHeight="1">
      <c r="A161" s="92">
        <v>10142</v>
      </c>
      <c r="B161" s="95">
        <v>40155</v>
      </c>
      <c r="C161" s="85" t="s">
        <v>1093</v>
      </c>
      <c r="D161" s="93">
        <v>38.63843326</v>
      </c>
      <c r="E161" s="83">
        <v>5.667099006244199</v>
      </c>
      <c r="F161" s="94" t="s">
        <v>1094</v>
      </c>
      <c r="G161" s="85" t="s">
        <v>1095</v>
      </c>
      <c r="H161" s="73" t="s">
        <v>379</v>
      </c>
      <c r="I161" s="85" t="s">
        <v>376</v>
      </c>
      <c r="J161" s="85" t="s">
        <v>454</v>
      </c>
      <c r="K161" s="85"/>
      <c r="L161" s="85" t="s">
        <v>1092</v>
      </c>
      <c r="M161" s="96"/>
    </row>
    <row r="162" spans="1:13" ht="19.5" customHeight="1">
      <c r="A162" s="92">
        <v>10143</v>
      </c>
      <c r="B162" s="95">
        <v>40155</v>
      </c>
      <c r="C162" s="85" t="s">
        <v>1093</v>
      </c>
      <c r="D162" s="93">
        <v>68.1037133</v>
      </c>
      <c r="E162" s="83">
        <v>9.988771629711</v>
      </c>
      <c r="F162" s="94" t="s">
        <v>1094</v>
      </c>
      <c r="G162" s="85" t="s">
        <v>1095</v>
      </c>
      <c r="H162" s="73" t="s">
        <v>379</v>
      </c>
      <c r="I162" s="85" t="s">
        <v>376</v>
      </c>
      <c r="J162" s="85" t="s">
        <v>454</v>
      </c>
      <c r="K162" s="85"/>
      <c r="L162" s="85" t="s">
        <v>1092</v>
      </c>
      <c r="M162" s="96"/>
    </row>
    <row r="163" spans="1:13" ht="19.5" customHeight="1">
      <c r="A163" s="92">
        <v>10144</v>
      </c>
      <c r="B163" s="95">
        <v>40155</v>
      </c>
      <c r="C163" s="85" t="s">
        <v>1093</v>
      </c>
      <c r="D163" s="93">
        <v>129.2580681</v>
      </c>
      <c r="E163" s="83">
        <v>18.958280848226998</v>
      </c>
      <c r="F163" s="94" t="s">
        <v>1094</v>
      </c>
      <c r="G163" s="85" t="s">
        <v>1095</v>
      </c>
      <c r="H163" s="73" t="s">
        <v>379</v>
      </c>
      <c r="I163" s="85" t="s">
        <v>376</v>
      </c>
      <c r="J163" s="85" t="s">
        <v>454</v>
      </c>
      <c r="K163" s="85"/>
      <c r="L163" s="85" t="s">
        <v>1092</v>
      </c>
      <c r="M163" s="96"/>
    </row>
    <row r="164" spans="1:13" ht="19.5" customHeight="1">
      <c r="A164" s="92">
        <v>10152</v>
      </c>
      <c r="B164" s="95">
        <v>40156</v>
      </c>
      <c r="C164" s="85" t="s">
        <v>1093</v>
      </c>
      <c r="D164" s="93">
        <v>20.8480755</v>
      </c>
      <c r="E164" s="83">
        <v>3.057787233585</v>
      </c>
      <c r="F164" s="94" t="s">
        <v>1094</v>
      </c>
      <c r="G164" s="85" t="s">
        <v>1095</v>
      </c>
      <c r="H164" s="73" t="s">
        <v>379</v>
      </c>
      <c r="I164" s="85" t="s">
        <v>376</v>
      </c>
      <c r="J164" s="85" t="s">
        <v>454</v>
      </c>
      <c r="K164" s="85"/>
      <c r="L164" s="85" t="s">
        <v>1092</v>
      </c>
      <c r="M164" s="96"/>
    </row>
    <row r="165" spans="1:13" ht="19.5" customHeight="1">
      <c r="A165" s="92">
        <v>10154</v>
      </c>
      <c r="B165" s="95">
        <v>40156</v>
      </c>
      <c r="C165" s="85" t="s">
        <v>1093</v>
      </c>
      <c r="D165" s="93">
        <v>34.7467925</v>
      </c>
      <c r="E165" s="83">
        <v>5.096312055975</v>
      </c>
      <c r="F165" s="94" t="s">
        <v>1094</v>
      </c>
      <c r="G165" s="85" t="s">
        <v>1095</v>
      </c>
      <c r="H165" s="73" t="s">
        <v>379</v>
      </c>
      <c r="I165" s="85" t="s">
        <v>376</v>
      </c>
      <c r="J165" s="85" t="s">
        <v>454</v>
      </c>
      <c r="K165" s="85"/>
      <c r="L165" s="85" t="s">
        <v>1092</v>
      </c>
      <c r="M165" s="96"/>
    </row>
    <row r="166" spans="1:13" ht="19.5" customHeight="1">
      <c r="A166" s="92">
        <v>10155</v>
      </c>
      <c r="B166" s="95">
        <v>40156</v>
      </c>
      <c r="C166" s="85" t="s">
        <v>1093</v>
      </c>
      <c r="D166" s="93">
        <v>40.3062793</v>
      </c>
      <c r="E166" s="83">
        <v>5.911721984931</v>
      </c>
      <c r="F166" s="94" t="s">
        <v>1094</v>
      </c>
      <c r="G166" s="85" t="s">
        <v>1095</v>
      </c>
      <c r="H166" s="73" t="s">
        <v>379</v>
      </c>
      <c r="I166" s="85" t="s">
        <v>376</v>
      </c>
      <c r="J166" s="85" t="s">
        <v>454</v>
      </c>
      <c r="K166" s="85"/>
      <c r="L166" s="85" t="s">
        <v>1092</v>
      </c>
      <c r="M166" s="96"/>
    </row>
    <row r="167" spans="1:13" ht="19.5" customHeight="1">
      <c r="A167" s="92">
        <v>10156</v>
      </c>
      <c r="B167" s="95">
        <v>40156</v>
      </c>
      <c r="C167" s="85" t="s">
        <v>1093</v>
      </c>
      <c r="D167" s="93">
        <v>41.696151</v>
      </c>
      <c r="E167" s="83">
        <v>6.11557446717</v>
      </c>
      <c r="F167" s="94" t="s">
        <v>1094</v>
      </c>
      <c r="G167" s="85" t="s">
        <v>1095</v>
      </c>
      <c r="H167" s="73" t="s">
        <v>379</v>
      </c>
      <c r="I167" s="85" t="s">
        <v>376</v>
      </c>
      <c r="J167" s="85" t="s">
        <v>454</v>
      </c>
      <c r="K167" s="85"/>
      <c r="L167" s="85" t="s">
        <v>1092</v>
      </c>
      <c r="M167" s="96"/>
    </row>
    <row r="168" spans="1:13" ht="19.5" customHeight="1">
      <c r="A168" s="92">
        <v>10157</v>
      </c>
      <c r="B168" s="95">
        <v>40156</v>
      </c>
      <c r="C168" s="85" t="s">
        <v>1093</v>
      </c>
      <c r="D168" s="93">
        <v>20.8480755</v>
      </c>
      <c r="E168" s="83">
        <v>3.057787233585</v>
      </c>
      <c r="F168" s="94" t="s">
        <v>1094</v>
      </c>
      <c r="G168" s="85" t="s">
        <v>1095</v>
      </c>
      <c r="H168" s="73" t="s">
        <v>379</v>
      </c>
      <c r="I168" s="85" t="s">
        <v>376</v>
      </c>
      <c r="J168" s="85" t="s">
        <v>454</v>
      </c>
      <c r="K168" s="85"/>
      <c r="L168" s="85" t="s">
        <v>1092</v>
      </c>
      <c r="M168" s="96"/>
    </row>
    <row r="169" spans="1:13" ht="19.5" customHeight="1">
      <c r="A169" s="92">
        <v>10158</v>
      </c>
      <c r="B169" s="95">
        <v>40156</v>
      </c>
      <c r="C169" s="85" t="s">
        <v>1093</v>
      </c>
      <c r="D169" s="93">
        <v>62.5442265</v>
      </c>
      <c r="E169" s="83">
        <v>9.173361700755</v>
      </c>
      <c r="F169" s="94" t="s">
        <v>1094</v>
      </c>
      <c r="G169" s="85" t="s">
        <v>1095</v>
      </c>
      <c r="H169" s="73" t="s">
        <v>379</v>
      </c>
      <c r="I169" s="85" t="s">
        <v>376</v>
      </c>
      <c r="J169" s="85" t="s">
        <v>454</v>
      </c>
      <c r="K169" s="85"/>
      <c r="L169" s="85" t="s">
        <v>1092</v>
      </c>
      <c r="M169" s="96"/>
    </row>
    <row r="170" spans="1:13" ht="19.5" customHeight="1">
      <c r="A170" s="92">
        <v>10159</v>
      </c>
      <c r="B170" s="95">
        <v>40156</v>
      </c>
      <c r="C170" s="85" t="s">
        <v>1093</v>
      </c>
      <c r="D170" s="93">
        <v>61.1543548</v>
      </c>
      <c r="E170" s="83">
        <v>8.969509218516</v>
      </c>
      <c r="F170" s="94" t="s">
        <v>1094</v>
      </c>
      <c r="G170" s="85" t="s">
        <v>1095</v>
      </c>
      <c r="H170" s="73" t="s">
        <v>379</v>
      </c>
      <c r="I170" s="85" t="s">
        <v>376</v>
      </c>
      <c r="J170" s="85" t="s">
        <v>454</v>
      </c>
      <c r="K170" s="85"/>
      <c r="L170" s="85" t="s">
        <v>1092</v>
      </c>
      <c r="M170" s="96"/>
    </row>
    <row r="171" spans="1:13" ht="19.5" customHeight="1">
      <c r="A171" s="92">
        <v>10160</v>
      </c>
      <c r="B171" s="95">
        <v>40156</v>
      </c>
      <c r="C171" s="85" t="s">
        <v>1093</v>
      </c>
      <c r="D171" s="93">
        <v>69.493585</v>
      </c>
      <c r="E171" s="83">
        <v>10.19262411195</v>
      </c>
      <c r="F171" s="94" t="s">
        <v>1094</v>
      </c>
      <c r="G171" s="85" t="s">
        <v>1095</v>
      </c>
      <c r="H171" s="73" t="s">
        <v>379</v>
      </c>
      <c r="I171" s="85" t="s">
        <v>376</v>
      </c>
      <c r="J171" s="85" t="s">
        <v>454</v>
      </c>
      <c r="K171" s="85"/>
      <c r="L171" s="85" t="s">
        <v>1092</v>
      </c>
      <c r="M171" s="96"/>
    </row>
    <row r="172" spans="1:13" ht="19.5" customHeight="1">
      <c r="A172" s="92">
        <v>10164</v>
      </c>
      <c r="B172" s="95">
        <v>40157</v>
      </c>
      <c r="C172" s="85" t="s">
        <v>1093</v>
      </c>
      <c r="D172" s="93">
        <v>20.8480755</v>
      </c>
      <c r="E172" s="83">
        <v>3.057787233585</v>
      </c>
      <c r="F172" s="94" t="s">
        <v>1094</v>
      </c>
      <c r="G172" s="85" t="s">
        <v>1095</v>
      </c>
      <c r="H172" s="73" t="s">
        <v>379</v>
      </c>
      <c r="I172" s="85" t="s">
        <v>376</v>
      </c>
      <c r="J172" s="85" t="s">
        <v>454</v>
      </c>
      <c r="K172" s="85"/>
      <c r="L172" s="85" t="s">
        <v>1092</v>
      </c>
      <c r="M172" s="96"/>
    </row>
    <row r="173" spans="1:13" ht="19.5" customHeight="1">
      <c r="A173" s="92">
        <v>10165</v>
      </c>
      <c r="B173" s="95">
        <v>40157</v>
      </c>
      <c r="C173" s="85" t="s">
        <v>1093</v>
      </c>
      <c r="D173" s="93">
        <v>68.1037133</v>
      </c>
      <c r="E173" s="83">
        <v>9.988771629711</v>
      </c>
      <c r="F173" s="94" t="s">
        <v>1094</v>
      </c>
      <c r="G173" s="85" t="s">
        <v>1095</v>
      </c>
      <c r="H173" s="73" t="s">
        <v>379</v>
      </c>
      <c r="I173" s="85" t="s">
        <v>376</v>
      </c>
      <c r="J173" s="85" t="s">
        <v>454</v>
      </c>
      <c r="K173" s="85"/>
      <c r="L173" s="85" t="s">
        <v>1092</v>
      </c>
      <c r="M173" s="96"/>
    </row>
    <row r="174" spans="1:13" ht="19.5" customHeight="1">
      <c r="A174" s="92">
        <v>10166</v>
      </c>
      <c r="B174" s="95">
        <v>40157</v>
      </c>
      <c r="C174" s="85" t="s">
        <v>1093</v>
      </c>
      <c r="D174" s="93">
        <v>48.6455095</v>
      </c>
      <c r="E174" s="83">
        <v>7.134836878365</v>
      </c>
      <c r="F174" s="94" t="s">
        <v>1094</v>
      </c>
      <c r="G174" s="85" t="s">
        <v>1095</v>
      </c>
      <c r="H174" s="73" t="s">
        <v>379</v>
      </c>
      <c r="I174" s="85" t="s">
        <v>376</v>
      </c>
      <c r="J174" s="85" t="s">
        <v>454</v>
      </c>
      <c r="K174" s="85"/>
      <c r="L174" s="85" t="s">
        <v>1092</v>
      </c>
      <c r="M174" s="77"/>
    </row>
    <row r="175" spans="1:13" ht="19.5" customHeight="1">
      <c r="A175" s="92">
        <v>10167</v>
      </c>
      <c r="B175" s="95">
        <v>40157</v>
      </c>
      <c r="C175" s="85" t="s">
        <v>1093</v>
      </c>
      <c r="D175" s="93">
        <v>19.4582038</v>
      </c>
      <c r="E175" s="83">
        <v>2.853934751346</v>
      </c>
      <c r="F175" s="94" t="s">
        <v>1094</v>
      </c>
      <c r="G175" s="85" t="s">
        <v>1095</v>
      </c>
      <c r="H175" s="73" t="s">
        <v>379</v>
      </c>
      <c r="I175" s="85" t="s">
        <v>376</v>
      </c>
      <c r="J175" s="85" t="s">
        <v>454</v>
      </c>
      <c r="K175" s="85"/>
      <c r="L175" s="85" t="s">
        <v>1092</v>
      </c>
      <c r="M175" s="96"/>
    </row>
    <row r="176" spans="1:13" ht="19.5" customHeight="1">
      <c r="A176" s="92">
        <v>10168</v>
      </c>
      <c r="B176" s="95">
        <v>40157</v>
      </c>
      <c r="C176" s="85" t="s">
        <v>1093</v>
      </c>
      <c r="D176" s="93">
        <v>40.3062793</v>
      </c>
      <c r="E176" s="83">
        <v>5.911721984931</v>
      </c>
      <c r="F176" s="94" t="s">
        <v>1094</v>
      </c>
      <c r="G176" s="85" t="s">
        <v>1095</v>
      </c>
      <c r="H176" s="73" t="s">
        <v>379</v>
      </c>
      <c r="I176" s="85" t="s">
        <v>376</v>
      </c>
      <c r="J176" s="85" t="s">
        <v>454</v>
      </c>
      <c r="K176" s="85"/>
      <c r="L176" s="85" t="s">
        <v>1092</v>
      </c>
      <c r="M176" s="96"/>
    </row>
    <row r="177" spans="1:13" ht="19.5" customHeight="1">
      <c r="A177" s="92">
        <v>10169</v>
      </c>
      <c r="B177" s="95">
        <v>40157</v>
      </c>
      <c r="C177" s="85" t="s">
        <v>1093</v>
      </c>
      <c r="D177" s="93">
        <v>51.425252900000004</v>
      </c>
      <c r="E177" s="83">
        <v>7.542541842843001</v>
      </c>
      <c r="F177" s="94" t="s">
        <v>1094</v>
      </c>
      <c r="G177" s="85" t="s">
        <v>1095</v>
      </c>
      <c r="H177" s="73" t="s">
        <v>379</v>
      </c>
      <c r="I177" s="85" t="s">
        <v>376</v>
      </c>
      <c r="J177" s="85" t="s">
        <v>454</v>
      </c>
      <c r="K177" s="85"/>
      <c r="L177" s="85" t="s">
        <v>1092</v>
      </c>
      <c r="M177" s="96"/>
    </row>
    <row r="178" spans="1:13" ht="19.5" customHeight="1">
      <c r="A178" s="92">
        <v>10170</v>
      </c>
      <c r="B178" s="95">
        <v>40157</v>
      </c>
      <c r="C178" s="85" t="s">
        <v>1093</v>
      </c>
      <c r="D178" s="93">
        <v>55.594868000000005</v>
      </c>
      <c r="E178" s="83">
        <v>8.154099289560001</v>
      </c>
      <c r="F178" s="94" t="s">
        <v>1094</v>
      </c>
      <c r="G178" s="85" t="s">
        <v>1095</v>
      </c>
      <c r="H178" s="73" t="s">
        <v>379</v>
      </c>
      <c r="I178" s="85" t="s">
        <v>376</v>
      </c>
      <c r="J178" s="85" t="s">
        <v>454</v>
      </c>
      <c r="K178" s="85"/>
      <c r="L178" s="85" t="s">
        <v>1092</v>
      </c>
      <c r="M178" s="96"/>
    </row>
    <row r="179" spans="1:13" ht="19.5" customHeight="1">
      <c r="A179" s="92">
        <v>10171</v>
      </c>
      <c r="B179" s="95">
        <v>40157</v>
      </c>
      <c r="C179" s="85" t="s">
        <v>1093</v>
      </c>
      <c r="D179" s="93">
        <v>61.1543548</v>
      </c>
      <c r="E179" s="83">
        <v>8.969509218516</v>
      </c>
      <c r="F179" s="94" t="s">
        <v>1094</v>
      </c>
      <c r="G179" s="85" t="s">
        <v>1095</v>
      </c>
      <c r="H179" s="73" t="s">
        <v>379</v>
      </c>
      <c r="I179" s="85" t="s">
        <v>376</v>
      </c>
      <c r="J179" s="85" t="s">
        <v>454</v>
      </c>
      <c r="K179" s="85"/>
      <c r="L179" s="85" t="s">
        <v>1092</v>
      </c>
      <c r="M179" s="96"/>
    </row>
    <row r="180" spans="1:13" ht="19.5" customHeight="1">
      <c r="A180" s="92">
        <v>10172</v>
      </c>
      <c r="B180" s="95">
        <v>40157</v>
      </c>
      <c r="C180" s="85" t="s">
        <v>1093</v>
      </c>
      <c r="D180" s="93">
        <v>48.6455095</v>
      </c>
      <c r="E180" s="83">
        <v>7.134836878365</v>
      </c>
      <c r="F180" s="94" t="s">
        <v>1094</v>
      </c>
      <c r="G180" s="85" t="s">
        <v>1095</v>
      </c>
      <c r="H180" s="73" t="s">
        <v>379</v>
      </c>
      <c r="I180" s="85" t="s">
        <v>376</v>
      </c>
      <c r="J180" s="85" t="s">
        <v>454</v>
      </c>
      <c r="K180" s="85"/>
      <c r="L180" s="85" t="s">
        <v>1092</v>
      </c>
      <c r="M180" s="96"/>
    </row>
    <row r="181" spans="1:13" ht="19.5" customHeight="1">
      <c r="A181" s="92">
        <v>10173</v>
      </c>
      <c r="B181" s="95">
        <v>40157</v>
      </c>
      <c r="C181" s="85" t="s">
        <v>1093</v>
      </c>
      <c r="D181" s="93">
        <v>69.493585</v>
      </c>
      <c r="E181" s="83">
        <v>10.19262411195</v>
      </c>
      <c r="F181" s="94" t="s">
        <v>1094</v>
      </c>
      <c r="G181" s="85" t="s">
        <v>1095</v>
      </c>
      <c r="H181" s="73" t="s">
        <v>379</v>
      </c>
      <c r="I181" s="85" t="s">
        <v>376</v>
      </c>
      <c r="J181" s="85" t="s">
        <v>454</v>
      </c>
      <c r="K181" s="85"/>
      <c r="L181" s="85" t="s">
        <v>1092</v>
      </c>
      <c r="M181" s="96"/>
    </row>
    <row r="182" spans="1:13" ht="19.5" customHeight="1">
      <c r="A182" s="92">
        <v>10174</v>
      </c>
      <c r="B182" s="95">
        <v>40157</v>
      </c>
      <c r="C182" s="85" t="s">
        <v>1093</v>
      </c>
      <c r="D182" s="93">
        <v>155.6656304</v>
      </c>
      <c r="E182" s="83">
        <v>22.831478010768</v>
      </c>
      <c r="F182" s="94" t="s">
        <v>1094</v>
      </c>
      <c r="G182" s="85" t="s">
        <v>1095</v>
      </c>
      <c r="H182" s="73" t="s">
        <v>379</v>
      </c>
      <c r="I182" s="85" t="s">
        <v>376</v>
      </c>
      <c r="J182" s="85" t="s">
        <v>454</v>
      </c>
      <c r="K182" s="85"/>
      <c r="L182" s="85" t="s">
        <v>1092</v>
      </c>
      <c r="M182" s="96"/>
    </row>
    <row r="183" spans="1:13" ht="19.5" customHeight="1">
      <c r="A183" s="92">
        <v>10175</v>
      </c>
      <c r="B183" s="95">
        <v>40157</v>
      </c>
      <c r="C183" s="85" t="s">
        <v>1093</v>
      </c>
      <c r="D183" s="93">
        <v>9.590114730000002</v>
      </c>
      <c r="E183" s="83">
        <v>1.4065821274491002</v>
      </c>
      <c r="F183" s="94" t="s">
        <v>1094</v>
      </c>
      <c r="G183" s="85" t="s">
        <v>1095</v>
      </c>
      <c r="H183" s="73" t="s">
        <v>379</v>
      </c>
      <c r="I183" s="85" t="s">
        <v>376</v>
      </c>
      <c r="J183" s="85" t="s">
        <v>454</v>
      </c>
      <c r="K183" s="85"/>
      <c r="L183" s="85" t="s">
        <v>1092</v>
      </c>
      <c r="M183" s="96"/>
    </row>
    <row r="184" spans="1:13" ht="19.5" customHeight="1">
      <c r="A184" s="92">
        <v>10176</v>
      </c>
      <c r="B184" s="95">
        <v>40157</v>
      </c>
      <c r="C184" s="85" t="s">
        <v>1093</v>
      </c>
      <c r="D184" s="93">
        <v>55.594868000000005</v>
      </c>
      <c r="E184" s="83">
        <v>8.154099289560001</v>
      </c>
      <c r="F184" s="94" t="s">
        <v>1094</v>
      </c>
      <c r="G184" s="85" t="s">
        <v>1095</v>
      </c>
      <c r="H184" s="73" t="s">
        <v>379</v>
      </c>
      <c r="I184" s="85" t="s">
        <v>376</v>
      </c>
      <c r="J184" s="85" t="s">
        <v>454</v>
      </c>
      <c r="K184" s="85"/>
      <c r="L184" s="85" t="s">
        <v>1092</v>
      </c>
      <c r="M184" s="96"/>
    </row>
    <row r="185" spans="1:13" ht="19.5" customHeight="1">
      <c r="A185" s="92">
        <v>10178</v>
      </c>
      <c r="B185" s="95">
        <v>40157</v>
      </c>
      <c r="C185" s="85" t="s">
        <v>1093</v>
      </c>
      <c r="D185" s="93">
        <v>102.85050580000001</v>
      </c>
      <c r="E185" s="83">
        <v>15.085083685686001</v>
      </c>
      <c r="F185" s="94" t="s">
        <v>1094</v>
      </c>
      <c r="G185" s="85" t="s">
        <v>1095</v>
      </c>
      <c r="H185" s="73" t="s">
        <v>379</v>
      </c>
      <c r="I185" s="85" t="s">
        <v>376</v>
      </c>
      <c r="J185" s="85" t="s">
        <v>454</v>
      </c>
      <c r="K185" s="85"/>
      <c r="L185" s="85" t="s">
        <v>1092</v>
      </c>
      <c r="M185" s="77"/>
    </row>
    <row r="186" spans="1:13" ht="19.5" customHeight="1">
      <c r="A186" s="92">
        <v>10179</v>
      </c>
      <c r="B186" s="95">
        <v>40157</v>
      </c>
      <c r="C186" s="85" t="s">
        <v>1093</v>
      </c>
      <c r="D186" s="93">
        <v>27.797434000000003</v>
      </c>
      <c r="E186" s="83">
        <v>4.077049644780001</v>
      </c>
      <c r="F186" s="94" t="s">
        <v>1094</v>
      </c>
      <c r="G186" s="85" t="s">
        <v>1095</v>
      </c>
      <c r="H186" s="73" t="s">
        <v>379</v>
      </c>
      <c r="I186" s="85" t="s">
        <v>376</v>
      </c>
      <c r="J186" s="85" t="s">
        <v>454</v>
      </c>
      <c r="K186" s="85"/>
      <c r="L186" s="85" t="s">
        <v>1092</v>
      </c>
      <c r="M186" s="77"/>
    </row>
    <row r="187" spans="1:13" ht="19.5" customHeight="1">
      <c r="A187" s="92">
        <v>10180</v>
      </c>
      <c r="B187" s="95">
        <v>40157</v>
      </c>
      <c r="C187" s="85" t="s">
        <v>1093</v>
      </c>
      <c r="D187" s="93">
        <v>41.696151</v>
      </c>
      <c r="E187" s="83">
        <v>6.11557446717</v>
      </c>
      <c r="F187" s="94" t="s">
        <v>1094</v>
      </c>
      <c r="G187" s="85" t="s">
        <v>1095</v>
      </c>
      <c r="H187" s="73" t="s">
        <v>379</v>
      </c>
      <c r="I187" s="85" t="s">
        <v>376</v>
      </c>
      <c r="J187" s="85" t="s">
        <v>454</v>
      </c>
      <c r="K187" s="85"/>
      <c r="L187" s="85" t="s">
        <v>1092</v>
      </c>
      <c r="M187" s="77"/>
    </row>
    <row r="188" spans="1:13" ht="19.5" customHeight="1">
      <c r="A188" s="92">
        <v>10184</v>
      </c>
      <c r="B188" s="95">
        <v>40158</v>
      </c>
      <c r="C188" s="85" t="s">
        <v>1093</v>
      </c>
      <c r="D188" s="93">
        <v>138.98717</v>
      </c>
      <c r="E188" s="83">
        <v>20.3852482239</v>
      </c>
      <c r="F188" s="94" t="s">
        <v>1094</v>
      </c>
      <c r="G188" s="85" t="s">
        <v>1095</v>
      </c>
      <c r="H188" s="73" t="s">
        <v>379</v>
      </c>
      <c r="I188" s="85" t="s">
        <v>376</v>
      </c>
      <c r="J188" s="85" t="s">
        <v>454</v>
      </c>
      <c r="K188" s="85"/>
      <c r="L188" s="85" t="s">
        <v>1092</v>
      </c>
      <c r="M188" s="77"/>
    </row>
    <row r="189" spans="1:13" ht="19.5" customHeight="1">
      <c r="A189" s="92">
        <v>10185</v>
      </c>
      <c r="B189" s="95">
        <v>40158</v>
      </c>
      <c r="C189" s="85" t="s">
        <v>1093</v>
      </c>
      <c r="D189" s="93">
        <v>76.4429435</v>
      </c>
      <c r="E189" s="83">
        <v>11.211886523145</v>
      </c>
      <c r="F189" s="94" t="s">
        <v>1094</v>
      </c>
      <c r="G189" s="85" t="s">
        <v>1095</v>
      </c>
      <c r="H189" s="73" t="s">
        <v>379</v>
      </c>
      <c r="I189" s="85" t="s">
        <v>376</v>
      </c>
      <c r="J189" s="85" t="s">
        <v>454</v>
      </c>
      <c r="K189" s="85"/>
      <c r="L189" s="85" t="s">
        <v>1092</v>
      </c>
      <c r="M189" s="77"/>
    </row>
    <row r="190" spans="1:13" ht="19.5" customHeight="1">
      <c r="A190" s="92">
        <v>10186</v>
      </c>
      <c r="B190" s="95">
        <v>40158</v>
      </c>
      <c r="C190" s="85" t="s">
        <v>1093</v>
      </c>
      <c r="D190" s="93">
        <v>31.9670491</v>
      </c>
      <c r="E190" s="83">
        <v>4.6886070914969995</v>
      </c>
      <c r="F190" s="94" t="s">
        <v>1094</v>
      </c>
      <c r="G190" s="85" t="s">
        <v>1095</v>
      </c>
      <c r="H190" s="73" t="s">
        <v>379</v>
      </c>
      <c r="I190" s="85" t="s">
        <v>376</v>
      </c>
      <c r="J190" s="85" t="s">
        <v>454</v>
      </c>
      <c r="K190" s="85"/>
      <c r="L190" s="85" t="s">
        <v>1092</v>
      </c>
      <c r="M190" s="77"/>
    </row>
    <row r="191" spans="1:13" ht="19.5" customHeight="1">
      <c r="A191" s="92">
        <v>10187</v>
      </c>
      <c r="B191" s="95">
        <v>40158</v>
      </c>
      <c r="C191" s="85" t="s">
        <v>1093</v>
      </c>
      <c r="D191" s="93">
        <v>41.696151</v>
      </c>
      <c r="E191" s="83">
        <v>6.11557446717</v>
      </c>
      <c r="F191" s="94" t="s">
        <v>1094</v>
      </c>
      <c r="G191" s="85" t="s">
        <v>1095</v>
      </c>
      <c r="H191" s="73" t="s">
        <v>379</v>
      </c>
      <c r="I191" s="85" t="s">
        <v>376</v>
      </c>
      <c r="J191" s="85" t="s">
        <v>454</v>
      </c>
      <c r="K191" s="85"/>
      <c r="L191" s="85" t="s">
        <v>1092</v>
      </c>
      <c r="M191" s="77"/>
    </row>
    <row r="192" spans="1:13" ht="19.5" customHeight="1">
      <c r="A192" s="92">
        <v>10188</v>
      </c>
      <c r="B192" s="95">
        <v>40158</v>
      </c>
      <c r="C192" s="85" t="s">
        <v>1093</v>
      </c>
      <c r="D192" s="93">
        <v>19.4582038</v>
      </c>
      <c r="E192" s="83">
        <v>2.853934751346</v>
      </c>
      <c r="F192" s="94" t="s">
        <v>1094</v>
      </c>
      <c r="G192" s="85" t="s">
        <v>1095</v>
      </c>
      <c r="H192" s="73" t="s">
        <v>379</v>
      </c>
      <c r="I192" s="85" t="s">
        <v>376</v>
      </c>
      <c r="J192" s="85" t="s">
        <v>454</v>
      </c>
      <c r="K192" s="85"/>
      <c r="L192" s="85" t="s">
        <v>1092</v>
      </c>
      <c r="M192" s="77"/>
    </row>
    <row r="193" spans="1:13" ht="19.5" customHeight="1">
      <c r="A193" s="92">
        <v>10189</v>
      </c>
      <c r="B193" s="95">
        <v>40158</v>
      </c>
      <c r="C193" s="85" t="s">
        <v>1093</v>
      </c>
      <c r="D193" s="93">
        <v>27.797434000000003</v>
      </c>
      <c r="E193" s="83">
        <v>4.077049644780001</v>
      </c>
      <c r="F193" s="94" t="s">
        <v>1094</v>
      </c>
      <c r="G193" s="85" t="s">
        <v>1095</v>
      </c>
      <c r="H193" s="73" t="s">
        <v>379</v>
      </c>
      <c r="I193" s="85" t="s">
        <v>376</v>
      </c>
      <c r="J193" s="85" t="s">
        <v>454</v>
      </c>
      <c r="K193" s="85"/>
      <c r="L193" s="85" t="s">
        <v>1092</v>
      </c>
      <c r="M193" s="96"/>
    </row>
    <row r="194" spans="1:13" ht="19.5" customHeight="1">
      <c r="A194" s="92">
        <v>10192</v>
      </c>
      <c r="B194" s="95">
        <v>40159</v>
      </c>
      <c r="C194" s="85" t="s">
        <v>1093</v>
      </c>
      <c r="D194" s="93">
        <v>48.6455095</v>
      </c>
      <c r="E194" s="83">
        <v>7.134836878365</v>
      </c>
      <c r="F194" s="94" t="s">
        <v>1094</v>
      </c>
      <c r="G194" s="85" t="s">
        <v>1095</v>
      </c>
      <c r="H194" s="73" t="s">
        <v>379</v>
      </c>
      <c r="I194" s="85" t="s">
        <v>376</v>
      </c>
      <c r="J194" s="85" t="s">
        <v>454</v>
      </c>
      <c r="K194" s="85"/>
      <c r="L194" s="85" t="s">
        <v>1092</v>
      </c>
      <c r="M194" s="96"/>
    </row>
    <row r="195" spans="1:13" ht="19.5" customHeight="1">
      <c r="A195" s="92">
        <v>10193</v>
      </c>
      <c r="B195" s="95">
        <v>40159</v>
      </c>
      <c r="C195" s="85" t="s">
        <v>1093</v>
      </c>
      <c r="D195" s="93">
        <v>116.7492228</v>
      </c>
      <c r="E195" s="83">
        <v>17.123608508076</v>
      </c>
      <c r="F195" s="94" t="s">
        <v>1094</v>
      </c>
      <c r="G195" s="85" t="s">
        <v>1095</v>
      </c>
      <c r="H195" s="73" t="s">
        <v>379</v>
      </c>
      <c r="I195" s="85" t="s">
        <v>376</v>
      </c>
      <c r="J195" s="85" t="s">
        <v>454</v>
      </c>
      <c r="K195" s="85"/>
      <c r="L195" s="85" t="s">
        <v>1092</v>
      </c>
      <c r="M195" s="96"/>
    </row>
    <row r="196" spans="1:13" ht="19.5" customHeight="1">
      <c r="A196" s="92">
        <v>10194</v>
      </c>
      <c r="B196" s="95">
        <v>40159</v>
      </c>
      <c r="C196" s="85" t="s">
        <v>1093</v>
      </c>
      <c r="D196" s="93">
        <v>48.6455095</v>
      </c>
      <c r="E196" s="83">
        <v>7.134836878365</v>
      </c>
      <c r="F196" s="94" t="s">
        <v>1094</v>
      </c>
      <c r="G196" s="85" t="s">
        <v>1095</v>
      </c>
      <c r="H196" s="73" t="s">
        <v>379</v>
      </c>
      <c r="I196" s="85" t="s">
        <v>376</v>
      </c>
      <c r="J196" s="85" t="s">
        <v>454</v>
      </c>
      <c r="K196" s="85"/>
      <c r="L196" s="85" t="s">
        <v>1092</v>
      </c>
      <c r="M196" s="96"/>
    </row>
    <row r="197" spans="1:13" ht="19.5" customHeight="1">
      <c r="A197" s="92">
        <v>10195</v>
      </c>
      <c r="B197" s="95">
        <v>40159</v>
      </c>
      <c r="C197" s="85" t="s">
        <v>1093</v>
      </c>
      <c r="D197" s="93">
        <v>125.088453</v>
      </c>
      <c r="E197" s="83">
        <v>18.34672340151</v>
      </c>
      <c r="F197" s="94" t="s">
        <v>1094</v>
      </c>
      <c r="G197" s="85" t="s">
        <v>1095</v>
      </c>
      <c r="H197" s="73" t="s">
        <v>379</v>
      </c>
      <c r="I197" s="85" t="s">
        <v>376</v>
      </c>
      <c r="J197" s="85" t="s">
        <v>454</v>
      </c>
      <c r="K197" s="85"/>
      <c r="L197" s="85" t="s">
        <v>1092</v>
      </c>
      <c r="M197" s="96"/>
    </row>
    <row r="198" spans="1:13" ht="19.5" customHeight="1">
      <c r="A198" s="92">
        <v>10196</v>
      </c>
      <c r="B198" s="95">
        <v>40159</v>
      </c>
      <c r="C198" s="85" t="s">
        <v>1093</v>
      </c>
      <c r="D198" s="93">
        <v>33.3569208</v>
      </c>
      <c r="E198" s="83">
        <v>4.892459573736</v>
      </c>
      <c r="F198" s="94" t="s">
        <v>1094</v>
      </c>
      <c r="G198" s="85" t="s">
        <v>1095</v>
      </c>
      <c r="H198" s="73" t="s">
        <v>379</v>
      </c>
      <c r="I198" s="85" t="s">
        <v>376</v>
      </c>
      <c r="J198" s="85" t="s">
        <v>454</v>
      </c>
      <c r="K198" s="85"/>
      <c r="L198" s="85" t="s">
        <v>1092</v>
      </c>
      <c r="M198" s="96"/>
    </row>
    <row r="199" spans="1:13" ht="19.5" customHeight="1">
      <c r="A199" s="92">
        <v>10197</v>
      </c>
      <c r="B199" s="95">
        <v>40159</v>
      </c>
      <c r="C199" s="85" t="s">
        <v>1093</v>
      </c>
      <c r="D199" s="93">
        <v>138.98717</v>
      </c>
      <c r="E199" s="83">
        <v>20.3852482239</v>
      </c>
      <c r="F199" s="94" t="s">
        <v>1094</v>
      </c>
      <c r="G199" s="85" t="s">
        <v>1095</v>
      </c>
      <c r="H199" s="73" t="s">
        <v>379</v>
      </c>
      <c r="I199" s="85" t="s">
        <v>376</v>
      </c>
      <c r="J199" s="85" t="s">
        <v>454</v>
      </c>
      <c r="K199" s="85"/>
      <c r="L199" s="85" t="s">
        <v>1092</v>
      </c>
      <c r="M199" s="96"/>
    </row>
    <row r="200" spans="1:13" ht="19.5" customHeight="1">
      <c r="A200" s="92">
        <v>10198</v>
      </c>
      <c r="B200" s="95">
        <v>40159</v>
      </c>
      <c r="C200" s="85" t="s">
        <v>1093</v>
      </c>
      <c r="D200" s="93">
        <v>90.3416605</v>
      </c>
      <c r="E200" s="83">
        <v>13.250411345535</v>
      </c>
      <c r="F200" s="94" t="s">
        <v>1094</v>
      </c>
      <c r="G200" s="85" t="s">
        <v>1095</v>
      </c>
      <c r="H200" s="73" t="s">
        <v>379</v>
      </c>
      <c r="I200" s="85" t="s">
        <v>376</v>
      </c>
      <c r="J200" s="85" t="s">
        <v>454</v>
      </c>
      <c r="K200" s="85"/>
      <c r="L200" s="85" t="s">
        <v>1092</v>
      </c>
      <c r="M200" s="96"/>
    </row>
    <row r="201" spans="1:13" ht="19.5" customHeight="1">
      <c r="A201" s="92">
        <v>10199</v>
      </c>
      <c r="B201" s="95">
        <v>40159</v>
      </c>
      <c r="C201" s="85" t="s">
        <v>1093</v>
      </c>
      <c r="D201" s="93">
        <v>41.696151</v>
      </c>
      <c r="E201" s="83">
        <v>6.11557446717</v>
      </c>
      <c r="F201" s="94" t="s">
        <v>1094</v>
      </c>
      <c r="G201" s="85" t="s">
        <v>1095</v>
      </c>
      <c r="H201" s="73" t="s">
        <v>379</v>
      </c>
      <c r="I201" s="85" t="s">
        <v>376</v>
      </c>
      <c r="J201" s="85" t="s">
        <v>454</v>
      </c>
      <c r="K201" s="85"/>
      <c r="L201" s="85" t="s">
        <v>1092</v>
      </c>
      <c r="M201" s="96"/>
    </row>
    <row r="202" spans="1:13" ht="19.5" customHeight="1">
      <c r="A202" s="92">
        <v>10200</v>
      </c>
      <c r="B202" s="95">
        <v>40159</v>
      </c>
      <c r="C202" s="85" t="s">
        <v>1093</v>
      </c>
      <c r="D202" s="93">
        <v>41.696151</v>
      </c>
      <c r="E202" s="83">
        <v>6.11557446717</v>
      </c>
      <c r="F202" s="94" t="s">
        <v>1094</v>
      </c>
      <c r="G202" s="85" t="s">
        <v>1095</v>
      </c>
      <c r="H202" s="73" t="s">
        <v>379</v>
      </c>
      <c r="I202" s="85" t="s">
        <v>376</v>
      </c>
      <c r="J202" s="85" t="s">
        <v>454</v>
      </c>
      <c r="K202" s="85"/>
      <c r="L202" s="85" t="s">
        <v>1092</v>
      </c>
      <c r="M202" s="96"/>
    </row>
    <row r="203" spans="1:13" ht="19.5" customHeight="1">
      <c r="A203" s="92">
        <v>10201</v>
      </c>
      <c r="B203" s="95">
        <v>40159</v>
      </c>
      <c r="C203" s="85" t="s">
        <v>1093</v>
      </c>
      <c r="D203" s="93">
        <v>32.464317032000004</v>
      </c>
      <c r="E203" s="83">
        <v>4.76154137908344</v>
      </c>
      <c r="F203" s="94" t="s">
        <v>1094</v>
      </c>
      <c r="G203" s="85" t="s">
        <v>1095</v>
      </c>
      <c r="H203" s="73" t="s">
        <v>379</v>
      </c>
      <c r="I203" s="85" t="s">
        <v>376</v>
      </c>
      <c r="J203" s="85" t="s">
        <v>454</v>
      </c>
      <c r="K203" s="85"/>
      <c r="L203" s="85" t="s">
        <v>1092</v>
      </c>
      <c r="M203" s="96"/>
    </row>
    <row r="204" spans="1:13" ht="19.5" customHeight="1">
      <c r="A204" s="92">
        <v>10202</v>
      </c>
      <c r="B204" s="95">
        <v>40159</v>
      </c>
      <c r="C204" s="85" t="s">
        <v>1093</v>
      </c>
      <c r="D204" s="93">
        <v>95.9011473</v>
      </c>
      <c r="E204" s="83">
        <v>14.065821274491</v>
      </c>
      <c r="F204" s="94" t="s">
        <v>1094</v>
      </c>
      <c r="G204" s="85" t="s">
        <v>1095</v>
      </c>
      <c r="H204" s="73" t="s">
        <v>379</v>
      </c>
      <c r="I204" s="85" t="s">
        <v>376</v>
      </c>
      <c r="J204" s="85" t="s">
        <v>454</v>
      </c>
      <c r="K204" s="85"/>
      <c r="L204" s="85" t="s">
        <v>1092</v>
      </c>
      <c r="M204" s="96"/>
    </row>
    <row r="205" spans="1:13" ht="19.5" customHeight="1">
      <c r="A205" s="92">
        <v>10203</v>
      </c>
      <c r="B205" s="95">
        <v>40159</v>
      </c>
      <c r="C205" s="85" t="s">
        <v>1093</v>
      </c>
      <c r="D205" s="93">
        <v>31.9670491</v>
      </c>
      <c r="E205" s="83">
        <v>4.6886070914969995</v>
      </c>
      <c r="F205" s="94" t="s">
        <v>1094</v>
      </c>
      <c r="G205" s="85" t="s">
        <v>1095</v>
      </c>
      <c r="H205" s="73" t="s">
        <v>379</v>
      </c>
      <c r="I205" s="85" t="s">
        <v>376</v>
      </c>
      <c r="J205" s="85" t="s">
        <v>454</v>
      </c>
      <c r="K205" s="85"/>
      <c r="L205" s="85" t="s">
        <v>1092</v>
      </c>
      <c r="M205" s="96"/>
    </row>
    <row r="206" spans="1:13" ht="19.5" customHeight="1">
      <c r="A206" s="92">
        <v>10204</v>
      </c>
      <c r="B206" s="95">
        <v>40159</v>
      </c>
      <c r="C206" s="85" t="s">
        <v>1093</v>
      </c>
      <c r="D206" s="93">
        <v>41.696151</v>
      </c>
      <c r="E206" s="83">
        <v>6.11557446717</v>
      </c>
      <c r="F206" s="94" t="s">
        <v>1094</v>
      </c>
      <c r="G206" s="85" t="s">
        <v>1095</v>
      </c>
      <c r="H206" s="73" t="s">
        <v>379</v>
      </c>
      <c r="I206" s="85" t="s">
        <v>376</v>
      </c>
      <c r="J206" s="85" t="s">
        <v>454</v>
      </c>
      <c r="K206" s="85"/>
      <c r="L206" s="85" t="s">
        <v>1092</v>
      </c>
      <c r="M206" s="96"/>
    </row>
    <row r="207" spans="1:13" ht="19.5" customHeight="1">
      <c r="A207" s="92">
        <v>10205</v>
      </c>
      <c r="B207" s="95">
        <v>40159</v>
      </c>
      <c r="C207" s="85" t="s">
        <v>1093</v>
      </c>
      <c r="D207" s="93">
        <v>62.5442265</v>
      </c>
      <c r="E207" s="83">
        <v>9.173361700755</v>
      </c>
      <c r="F207" s="94" t="s">
        <v>1094</v>
      </c>
      <c r="G207" s="85" t="s">
        <v>1095</v>
      </c>
      <c r="H207" s="73" t="s">
        <v>379</v>
      </c>
      <c r="I207" s="85" t="s">
        <v>376</v>
      </c>
      <c r="J207" s="85" t="s">
        <v>454</v>
      </c>
      <c r="K207" s="85"/>
      <c r="L207" s="85" t="s">
        <v>1092</v>
      </c>
      <c r="M207" s="96"/>
    </row>
    <row r="208" spans="1:13" ht="19.5" customHeight="1">
      <c r="A208" s="99">
        <v>10206</v>
      </c>
      <c r="B208" s="95">
        <v>40159</v>
      </c>
      <c r="C208" s="85" t="s">
        <v>1093</v>
      </c>
      <c r="D208" s="93">
        <v>63.9340982</v>
      </c>
      <c r="E208" s="83">
        <v>9.377214182993999</v>
      </c>
      <c r="F208" s="94" t="s">
        <v>1094</v>
      </c>
      <c r="G208" s="85" t="s">
        <v>1095</v>
      </c>
      <c r="H208" s="73" t="s">
        <v>379</v>
      </c>
      <c r="I208" s="85" t="s">
        <v>376</v>
      </c>
      <c r="J208" s="85" t="s">
        <v>454</v>
      </c>
      <c r="K208" s="85"/>
      <c r="L208" s="85" t="s">
        <v>1092</v>
      </c>
      <c r="M208" s="96"/>
    </row>
    <row r="209" spans="1:13" ht="19.5" customHeight="1">
      <c r="A209" s="99">
        <v>10208</v>
      </c>
      <c r="B209" s="95">
        <v>40160</v>
      </c>
      <c r="C209" s="85" t="s">
        <v>1093</v>
      </c>
      <c r="D209" s="93">
        <v>295.62571059</v>
      </c>
      <c r="E209" s="83">
        <v>43.35942297223529</v>
      </c>
      <c r="F209" s="94" t="s">
        <v>1094</v>
      </c>
      <c r="G209" s="85" t="s">
        <v>1095</v>
      </c>
      <c r="H209" s="73" t="s">
        <v>379</v>
      </c>
      <c r="I209" s="85" t="s">
        <v>376</v>
      </c>
      <c r="J209" s="85" t="s">
        <v>454</v>
      </c>
      <c r="K209" s="85"/>
      <c r="L209" s="85" t="s">
        <v>1092</v>
      </c>
      <c r="M209" s="96"/>
    </row>
    <row r="210" spans="1:13" ht="19.5" customHeight="1">
      <c r="A210" s="99">
        <v>10209</v>
      </c>
      <c r="B210" s="95">
        <v>40160</v>
      </c>
      <c r="C210" s="85" t="s">
        <v>1093</v>
      </c>
      <c r="D210" s="93">
        <v>78.38876388</v>
      </c>
      <c r="E210" s="83">
        <v>11.4972799982796</v>
      </c>
      <c r="F210" s="94" t="s">
        <v>1094</v>
      </c>
      <c r="G210" s="85" t="s">
        <v>1095</v>
      </c>
      <c r="H210" s="73" t="s">
        <v>379</v>
      </c>
      <c r="I210" s="85" t="s">
        <v>376</v>
      </c>
      <c r="J210" s="85" t="s">
        <v>454</v>
      </c>
      <c r="K210" s="85"/>
      <c r="L210" s="85" t="s">
        <v>1092</v>
      </c>
      <c r="M210" s="96"/>
    </row>
    <row r="211" spans="1:13" ht="19.5" customHeight="1">
      <c r="A211" s="99">
        <v>10211</v>
      </c>
      <c r="B211" s="95">
        <v>40160</v>
      </c>
      <c r="C211" s="85" t="s">
        <v>1093</v>
      </c>
      <c r="D211" s="93">
        <v>266.8553664</v>
      </c>
      <c r="E211" s="83">
        <v>39.139676589888</v>
      </c>
      <c r="F211" s="94" t="s">
        <v>1094</v>
      </c>
      <c r="G211" s="85" t="s">
        <v>1095</v>
      </c>
      <c r="H211" s="73" t="s">
        <v>379</v>
      </c>
      <c r="I211" s="85" t="s">
        <v>376</v>
      </c>
      <c r="J211" s="85" t="s">
        <v>454</v>
      </c>
      <c r="K211" s="85"/>
      <c r="L211" s="85" t="s">
        <v>1092</v>
      </c>
      <c r="M211" s="96"/>
    </row>
    <row r="212" spans="1:13" ht="19.5" customHeight="1">
      <c r="A212" s="99">
        <v>10212</v>
      </c>
      <c r="B212" s="95">
        <v>40160</v>
      </c>
      <c r="C212" s="85" t="s">
        <v>1093</v>
      </c>
      <c r="D212" s="93">
        <v>77.8328152</v>
      </c>
      <c r="E212" s="83">
        <v>11.415739005384</v>
      </c>
      <c r="F212" s="94" t="s">
        <v>1094</v>
      </c>
      <c r="G212" s="85" t="s">
        <v>1095</v>
      </c>
      <c r="H212" s="73" t="s">
        <v>379</v>
      </c>
      <c r="I212" s="85" t="s">
        <v>376</v>
      </c>
      <c r="J212" s="85" t="s">
        <v>454</v>
      </c>
      <c r="K212" s="85"/>
      <c r="L212" s="85" t="s">
        <v>1092</v>
      </c>
      <c r="M212" s="77"/>
    </row>
    <row r="213" spans="1:13" ht="19.5" customHeight="1">
      <c r="A213" s="99">
        <v>10213</v>
      </c>
      <c r="B213" s="95">
        <v>40160</v>
      </c>
      <c r="C213" s="85" t="s">
        <v>1093</v>
      </c>
      <c r="D213" s="93">
        <v>111.88467185</v>
      </c>
      <c r="E213" s="83">
        <v>16.4101248202395</v>
      </c>
      <c r="F213" s="94" t="s">
        <v>1094</v>
      </c>
      <c r="G213" s="85" t="s">
        <v>1095</v>
      </c>
      <c r="H213" s="73" t="s">
        <v>379</v>
      </c>
      <c r="I213" s="85" t="s">
        <v>376</v>
      </c>
      <c r="J213" s="85" t="s">
        <v>454</v>
      </c>
      <c r="K213" s="85"/>
      <c r="L213" s="85" t="s">
        <v>1092</v>
      </c>
      <c r="M213" s="77"/>
    </row>
    <row r="214" spans="1:13" ht="19.5" customHeight="1">
      <c r="A214" s="99">
        <v>10214</v>
      </c>
      <c r="B214" s="95">
        <v>40160</v>
      </c>
      <c r="C214" s="85" t="s">
        <v>1093</v>
      </c>
      <c r="D214" s="93">
        <v>416.614042075</v>
      </c>
      <c r="E214" s="83">
        <v>61.10478155114025</v>
      </c>
      <c r="F214" s="94" t="s">
        <v>1094</v>
      </c>
      <c r="G214" s="85" t="s">
        <v>1095</v>
      </c>
      <c r="H214" s="73" t="s">
        <v>379</v>
      </c>
      <c r="I214" s="85" t="s">
        <v>376</v>
      </c>
      <c r="J214" s="85" t="s">
        <v>454</v>
      </c>
      <c r="K214" s="85"/>
      <c r="L214" s="85" t="s">
        <v>1092</v>
      </c>
      <c r="M214" s="96"/>
    </row>
    <row r="215" spans="1:13" ht="19.5" customHeight="1">
      <c r="A215" s="99">
        <v>10215</v>
      </c>
      <c r="B215" s="95">
        <v>40160</v>
      </c>
      <c r="C215" s="85" t="s">
        <v>1093</v>
      </c>
      <c r="D215" s="93">
        <v>13.898717000000001</v>
      </c>
      <c r="E215" s="83">
        <v>2.0385248223900003</v>
      </c>
      <c r="F215" s="94" t="s">
        <v>1094</v>
      </c>
      <c r="G215" s="85" t="s">
        <v>1095</v>
      </c>
      <c r="H215" s="73" t="s">
        <v>379</v>
      </c>
      <c r="I215" s="85" t="s">
        <v>376</v>
      </c>
      <c r="J215" s="85" t="s">
        <v>454</v>
      </c>
      <c r="K215" s="85"/>
      <c r="L215" s="85" t="s">
        <v>1092</v>
      </c>
      <c r="M215" s="96"/>
    </row>
    <row r="216" spans="1:13" ht="19.5" customHeight="1">
      <c r="A216" s="99">
        <v>10216</v>
      </c>
      <c r="B216" s="95">
        <v>40160</v>
      </c>
      <c r="C216" s="85" t="s">
        <v>1093</v>
      </c>
      <c r="D216" s="93">
        <v>28.839837775</v>
      </c>
      <c r="E216" s="83">
        <v>4.22993900645925</v>
      </c>
      <c r="F216" s="94" t="s">
        <v>1094</v>
      </c>
      <c r="G216" s="85" t="s">
        <v>1095</v>
      </c>
      <c r="H216" s="73" t="s">
        <v>379</v>
      </c>
      <c r="I216" s="85" t="s">
        <v>376</v>
      </c>
      <c r="J216" s="85" t="s">
        <v>454</v>
      </c>
      <c r="K216" s="85"/>
      <c r="L216" s="85" t="s">
        <v>1092</v>
      </c>
      <c r="M216" s="77"/>
    </row>
    <row r="217" spans="1:13" ht="19.5" customHeight="1">
      <c r="A217" s="99">
        <v>10217</v>
      </c>
      <c r="B217" s="95">
        <v>40160</v>
      </c>
      <c r="C217" s="85" t="s">
        <v>1093</v>
      </c>
      <c r="D217" s="93">
        <v>36.067170615</v>
      </c>
      <c r="E217" s="83">
        <v>5.2899719141020505</v>
      </c>
      <c r="F217" s="94" t="s">
        <v>1094</v>
      </c>
      <c r="G217" s="85" t="s">
        <v>1095</v>
      </c>
      <c r="H217" s="73" t="s">
        <v>379</v>
      </c>
      <c r="I217" s="85" t="s">
        <v>376</v>
      </c>
      <c r="J217" s="85" t="s">
        <v>454</v>
      </c>
      <c r="K217" s="85"/>
      <c r="L217" s="85" t="s">
        <v>1092</v>
      </c>
      <c r="M217" s="77"/>
    </row>
    <row r="218" spans="1:13" ht="19.5" customHeight="1">
      <c r="A218" s="99">
        <v>10218</v>
      </c>
      <c r="B218" s="95">
        <v>40160</v>
      </c>
      <c r="C218" s="85" t="s">
        <v>1093</v>
      </c>
      <c r="D218" s="93">
        <v>34.677298915</v>
      </c>
      <c r="E218" s="83">
        <v>5.08611943186305</v>
      </c>
      <c r="F218" s="94" t="s">
        <v>1094</v>
      </c>
      <c r="G218" s="85" t="s">
        <v>1095</v>
      </c>
      <c r="H218" s="73" t="s">
        <v>379</v>
      </c>
      <c r="I218" s="85" t="s">
        <v>376</v>
      </c>
      <c r="J218" s="85" t="s">
        <v>454</v>
      </c>
      <c r="K218" s="85"/>
      <c r="L218" s="85" t="s">
        <v>1092</v>
      </c>
      <c r="M218" s="96"/>
    </row>
    <row r="219" spans="1:13" ht="19.5" customHeight="1">
      <c r="A219" s="99">
        <v>10219</v>
      </c>
      <c r="B219" s="95">
        <v>40160</v>
      </c>
      <c r="C219" s="85" t="s">
        <v>1093</v>
      </c>
      <c r="D219" s="93">
        <v>247.3971626</v>
      </c>
      <c r="E219" s="83">
        <v>36.285741838542</v>
      </c>
      <c r="F219" s="94" t="s">
        <v>1094</v>
      </c>
      <c r="G219" s="85" t="s">
        <v>1095</v>
      </c>
      <c r="H219" s="73" t="s">
        <v>379</v>
      </c>
      <c r="I219" s="85" t="s">
        <v>376</v>
      </c>
      <c r="J219" s="85" t="s">
        <v>454</v>
      </c>
      <c r="K219" s="85"/>
      <c r="L219" s="85" t="s">
        <v>1092</v>
      </c>
      <c r="M219" s="96"/>
    </row>
    <row r="220" spans="1:13" ht="19.5" customHeight="1">
      <c r="A220" s="99">
        <v>10220</v>
      </c>
      <c r="B220" s="95">
        <v>40160</v>
      </c>
      <c r="C220" s="85" t="s">
        <v>1093</v>
      </c>
      <c r="D220" s="93">
        <v>244.408938445</v>
      </c>
      <c r="E220" s="83">
        <v>35.84745900172815</v>
      </c>
      <c r="F220" s="94" t="s">
        <v>1094</v>
      </c>
      <c r="G220" s="85" t="s">
        <v>1095</v>
      </c>
      <c r="H220" s="73" t="s">
        <v>379</v>
      </c>
      <c r="I220" s="85" t="s">
        <v>376</v>
      </c>
      <c r="J220" s="85" t="s">
        <v>454</v>
      </c>
      <c r="K220" s="85"/>
      <c r="L220" s="85" t="s">
        <v>1092</v>
      </c>
      <c r="M220" s="96"/>
    </row>
    <row r="221" spans="1:13" ht="19.5" customHeight="1">
      <c r="A221" s="99">
        <v>10221</v>
      </c>
      <c r="B221" s="95">
        <v>40160</v>
      </c>
      <c r="C221" s="85" t="s">
        <v>1093</v>
      </c>
      <c r="D221" s="93">
        <v>248.37007279</v>
      </c>
      <c r="E221" s="83">
        <v>36.4284385761093</v>
      </c>
      <c r="F221" s="94" t="s">
        <v>1094</v>
      </c>
      <c r="G221" s="85" t="s">
        <v>1095</v>
      </c>
      <c r="H221" s="73" t="s">
        <v>379</v>
      </c>
      <c r="I221" s="85" t="s">
        <v>376</v>
      </c>
      <c r="J221" s="85" t="s">
        <v>454</v>
      </c>
      <c r="K221" s="85"/>
      <c r="L221" s="85" t="s">
        <v>1092</v>
      </c>
      <c r="M221" s="77"/>
    </row>
    <row r="222" spans="1:13" ht="19.5" customHeight="1">
      <c r="A222" s="99">
        <v>10222</v>
      </c>
      <c r="B222" s="95">
        <v>40160</v>
      </c>
      <c r="C222" s="85" t="s">
        <v>1093</v>
      </c>
      <c r="D222" s="93">
        <v>261.504360355</v>
      </c>
      <c r="E222" s="83">
        <v>38.35484453326785</v>
      </c>
      <c r="F222" s="94" t="s">
        <v>1094</v>
      </c>
      <c r="G222" s="85" t="s">
        <v>1095</v>
      </c>
      <c r="H222" s="73" t="s">
        <v>379</v>
      </c>
      <c r="I222" s="85" t="s">
        <v>376</v>
      </c>
      <c r="J222" s="85" t="s">
        <v>454</v>
      </c>
      <c r="K222" s="85"/>
      <c r="L222" s="85" t="s">
        <v>1092</v>
      </c>
      <c r="M222" s="77"/>
    </row>
    <row r="223" spans="1:13" ht="19.5" customHeight="1">
      <c r="A223" s="99">
        <v>10223</v>
      </c>
      <c r="B223" s="95">
        <v>40160</v>
      </c>
      <c r="C223" s="85" t="s">
        <v>1093</v>
      </c>
      <c r="D223" s="93">
        <v>93.39937824</v>
      </c>
      <c r="E223" s="83">
        <v>13.6988868064608</v>
      </c>
      <c r="F223" s="94" t="s">
        <v>1094</v>
      </c>
      <c r="G223" s="85" t="s">
        <v>1095</v>
      </c>
      <c r="H223" s="73" t="s">
        <v>379</v>
      </c>
      <c r="I223" s="85" t="s">
        <v>376</v>
      </c>
      <c r="J223" s="85" t="s">
        <v>454</v>
      </c>
      <c r="K223" s="85"/>
      <c r="L223" s="85" t="s">
        <v>1092</v>
      </c>
      <c r="M223" s="96"/>
    </row>
    <row r="224" spans="1:12" ht="19.5" customHeight="1">
      <c r="A224" s="99">
        <v>10224</v>
      </c>
      <c r="B224" s="95">
        <v>40160</v>
      </c>
      <c r="C224" s="85" t="s">
        <v>1093</v>
      </c>
      <c r="D224" s="93">
        <v>294.93077474</v>
      </c>
      <c r="E224" s="83">
        <v>43.2574967311158</v>
      </c>
      <c r="F224" s="94" t="s">
        <v>1094</v>
      </c>
      <c r="G224" s="85" t="s">
        <v>1095</v>
      </c>
      <c r="H224" s="73" t="s">
        <v>379</v>
      </c>
      <c r="I224" s="85" t="s">
        <v>376</v>
      </c>
      <c r="J224" s="85" t="s">
        <v>454</v>
      </c>
      <c r="K224" s="85"/>
      <c r="L224" s="85" t="s">
        <v>1092</v>
      </c>
    </row>
    <row r="225" spans="1:12" ht="19.5" customHeight="1">
      <c r="A225" s="99">
        <v>10225</v>
      </c>
      <c r="B225" s="95">
        <v>40160</v>
      </c>
      <c r="C225" s="85" t="s">
        <v>1093</v>
      </c>
      <c r="D225" s="93">
        <v>28.283889095000003</v>
      </c>
      <c r="E225" s="83">
        <v>4.14839801356365</v>
      </c>
      <c r="F225" s="94" t="s">
        <v>1094</v>
      </c>
      <c r="G225" s="85" t="s">
        <v>1095</v>
      </c>
      <c r="H225" s="73" t="s">
        <v>379</v>
      </c>
      <c r="I225" s="85" t="s">
        <v>376</v>
      </c>
      <c r="J225" s="85" t="s">
        <v>454</v>
      </c>
      <c r="K225" s="85"/>
      <c r="L225" s="85" t="s">
        <v>1092</v>
      </c>
    </row>
    <row r="226" spans="1:12" ht="19.5" customHeight="1">
      <c r="A226" s="92">
        <v>10226</v>
      </c>
      <c r="B226" s="95">
        <v>40160</v>
      </c>
      <c r="C226" s="85" t="s">
        <v>1093</v>
      </c>
      <c r="D226" s="93">
        <v>34.7467925</v>
      </c>
      <c r="E226" s="83">
        <v>5.096312055975</v>
      </c>
      <c r="F226" s="94" t="s">
        <v>1094</v>
      </c>
      <c r="G226" s="85" t="s">
        <v>1095</v>
      </c>
      <c r="H226" s="73" t="s">
        <v>379</v>
      </c>
      <c r="I226" s="85" t="s">
        <v>376</v>
      </c>
      <c r="J226" s="85" t="s">
        <v>454</v>
      </c>
      <c r="K226" s="85"/>
      <c r="L226" s="85" t="s">
        <v>1092</v>
      </c>
    </row>
    <row r="227" spans="1:12" ht="19.5" customHeight="1">
      <c r="A227" s="92">
        <v>10227</v>
      </c>
      <c r="B227" s="95">
        <v>40160</v>
      </c>
      <c r="C227" s="85" t="s">
        <v>1093</v>
      </c>
      <c r="D227" s="93">
        <v>141.62792623</v>
      </c>
      <c r="E227" s="83">
        <v>20.7725679401541</v>
      </c>
      <c r="F227" s="94" t="s">
        <v>1094</v>
      </c>
      <c r="G227" s="85" t="s">
        <v>1095</v>
      </c>
      <c r="H227" s="73" t="s">
        <v>379</v>
      </c>
      <c r="I227" s="85" t="s">
        <v>376</v>
      </c>
      <c r="J227" s="85" t="s">
        <v>454</v>
      </c>
      <c r="K227" s="85"/>
      <c r="L227" s="85" t="s">
        <v>1092</v>
      </c>
    </row>
    <row r="228" spans="1:12" ht="19.5" customHeight="1">
      <c r="A228" s="92">
        <v>10228</v>
      </c>
      <c r="B228" s="95">
        <v>40160</v>
      </c>
      <c r="C228" s="85" t="s">
        <v>1093</v>
      </c>
      <c r="D228" s="93">
        <v>416.614042075</v>
      </c>
      <c r="E228" s="83">
        <v>61.10478155114025</v>
      </c>
      <c r="F228" s="94" t="s">
        <v>1094</v>
      </c>
      <c r="G228" s="85" t="s">
        <v>1095</v>
      </c>
      <c r="H228" s="73" t="s">
        <v>379</v>
      </c>
      <c r="I228" s="85" t="s">
        <v>376</v>
      </c>
      <c r="J228" s="85" t="s">
        <v>454</v>
      </c>
      <c r="K228" s="85"/>
      <c r="L228" s="85" t="s">
        <v>1092</v>
      </c>
    </row>
    <row r="229" spans="1:12" ht="19.5" customHeight="1">
      <c r="A229" s="92">
        <v>10229</v>
      </c>
      <c r="B229" s="95">
        <v>40160</v>
      </c>
      <c r="C229" s="85" t="s">
        <v>1093</v>
      </c>
      <c r="D229" s="93">
        <v>40.3062793</v>
      </c>
      <c r="E229" s="83">
        <v>5.911721984931</v>
      </c>
      <c r="F229" s="94" t="s">
        <v>1094</v>
      </c>
      <c r="G229" s="85" t="s">
        <v>1095</v>
      </c>
      <c r="H229" s="73" t="s">
        <v>379</v>
      </c>
      <c r="I229" s="85" t="s">
        <v>376</v>
      </c>
      <c r="J229" s="85" t="s">
        <v>454</v>
      </c>
      <c r="K229" s="85"/>
      <c r="L229" s="85" t="s">
        <v>1092</v>
      </c>
    </row>
    <row r="230" spans="1:12" ht="19.5" customHeight="1">
      <c r="A230" s="92">
        <v>10234</v>
      </c>
      <c r="B230" s="95">
        <v>40161</v>
      </c>
      <c r="C230" s="85" t="s">
        <v>1093</v>
      </c>
      <c r="D230" s="93">
        <v>62.5442265</v>
      </c>
      <c r="E230" s="83">
        <v>9.173361700755</v>
      </c>
      <c r="F230" s="94" t="s">
        <v>1094</v>
      </c>
      <c r="G230" s="85" t="s">
        <v>1095</v>
      </c>
      <c r="H230" s="73" t="s">
        <v>379</v>
      </c>
      <c r="I230" s="85" t="s">
        <v>376</v>
      </c>
      <c r="J230" s="85" t="s">
        <v>454</v>
      </c>
      <c r="K230" s="85"/>
      <c r="L230" s="85" t="s">
        <v>1092</v>
      </c>
    </row>
    <row r="231" spans="1:12" ht="19.5" customHeight="1">
      <c r="A231" s="92">
        <v>10235</v>
      </c>
      <c r="B231" s="95">
        <v>40161</v>
      </c>
      <c r="C231" s="85" t="s">
        <v>1093</v>
      </c>
      <c r="D231" s="93">
        <v>20.8480755</v>
      </c>
      <c r="E231" s="83">
        <v>3.057787233585</v>
      </c>
      <c r="F231" s="94" t="s">
        <v>1094</v>
      </c>
      <c r="G231" s="85" t="s">
        <v>1095</v>
      </c>
      <c r="H231" s="73" t="s">
        <v>379</v>
      </c>
      <c r="I231" s="85" t="s">
        <v>376</v>
      </c>
      <c r="J231" s="85" t="s">
        <v>454</v>
      </c>
      <c r="K231" s="85"/>
      <c r="L231" s="85" t="s">
        <v>1092</v>
      </c>
    </row>
    <row r="232" spans="1:12" ht="19.5" customHeight="1">
      <c r="A232" s="92">
        <v>10236</v>
      </c>
      <c r="B232" s="95">
        <v>40161</v>
      </c>
      <c r="C232" s="85" t="s">
        <v>1093</v>
      </c>
      <c r="D232" s="93">
        <v>48.6455095</v>
      </c>
      <c r="E232" s="83">
        <v>7.134836878365</v>
      </c>
      <c r="F232" s="94" t="s">
        <v>1094</v>
      </c>
      <c r="G232" s="85" t="s">
        <v>1095</v>
      </c>
      <c r="H232" s="73" t="s">
        <v>379</v>
      </c>
      <c r="I232" s="85" t="s">
        <v>376</v>
      </c>
      <c r="J232" s="85" t="s">
        <v>454</v>
      </c>
      <c r="K232" s="85"/>
      <c r="L232" s="85" t="s">
        <v>1092</v>
      </c>
    </row>
    <row r="233" spans="1:12" ht="19.5" customHeight="1">
      <c r="A233" s="92">
        <v>10237</v>
      </c>
      <c r="B233" s="95">
        <v>40161</v>
      </c>
      <c r="C233" s="85" t="s">
        <v>1093</v>
      </c>
      <c r="D233" s="93">
        <v>31.9670491</v>
      </c>
      <c r="E233" s="83">
        <v>4.6886070914969995</v>
      </c>
      <c r="F233" s="94" t="s">
        <v>1094</v>
      </c>
      <c r="G233" s="85" t="s">
        <v>1095</v>
      </c>
      <c r="H233" s="73" t="s">
        <v>379</v>
      </c>
      <c r="I233" s="85" t="s">
        <v>376</v>
      </c>
      <c r="J233" s="85" t="s">
        <v>454</v>
      </c>
      <c r="K233" s="85"/>
      <c r="L233" s="85" t="s">
        <v>1092</v>
      </c>
    </row>
    <row r="234" spans="1:12" ht="19.5" customHeight="1">
      <c r="A234" s="92">
        <v>10239</v>
      </c>
      <c r="B234" s="95">
        <v>40161</v>
      </c>
      <c r="C234" s="85" t="s">
        <v>1093</v>
      </c>
      <c r="D234" s="93">
        <v>40.3062793</v>
      </c>
      <c r="E234" s="83">
        <v>5.911721984931</v>
      </c>
      <c r="F234" s="94" t="s">
        <v>1094</v>
      </c>
      <c r="G234" s="85" t="s">
        <v>1095</v>
      </c>
      <c r="H234" s="73" t="s">
        <v>379</v>
      </c>
      <c r="I234" s="85" t="s">
        <v>376</v>
      </c>
      <c r="J234" s="85" t="s">
        <v>454</v>
      </c>
      <c r="K234" s="85"/>
      <c r="L234" s="85" t="s">
        <v>1092</v>
      </c>
    </row>
    <row r="235" spans="1:12" ht="19.5" customHeight="1">
      <c r="A235" s="92">
        <v>10240</v>
      </c>
      <c r="B235" s="95">
        <v>40161</v>
      </c>
      <c r="C235" s="85" t="s">
        <v>1093</v>
      </c>
      <c r="D235" s="93">
        <v>55.594868000000005</v>
      </c>
      <c r="E235" s="83">
        <v>8.154099289560001</v>
      </c>
      <c r="F235" s="94" t="s">
        <v>1094</v>
      </c>
      <c r="G235" s="85" t="s">
        <v>1095</v>
      </c>
      <c r="H235" s="73" t="s">
        <v>379</v>
      </c>
      <c r="I235" s="85" t="s">
        <v>376</v>
      </c>
      <c r="J235" s="85" t="s">
        <v>454</v>
      </c>
      <c r="K235" s="85"/>
      <c r="L235" s="85" t="s">
        <v>1092</v>
      </c>
    </row>
    <row r="236" spans="1:12" ht="19.5" customHeight="1">
      <c r="A236" s="92">
        <v>10241</v>
      </c>
      <c r="B236" s="95">
        <v>40161</v>
      </c>
      <c r="C236" s="85" t="s">
        <v>1093</v>
      </c>
      <c r="D236" s="93">
        <v>76.4429435</v>
      </c>
      <c r="E236" s="83">
        <v>11.211886523145</v>
      </c>
      <c r="F236" s="94" t="s">
        <v>1094</v>
      </c>
      <c r="G236" s="85" t="s">
        <v>1095</v>
      </c>
      <c r="H236" s="73" t="s">
        <v>379</v>
      </c>
      <c r="I236" s="85" t="s">
        <v>376</v>
      </c>
      <c r="J236" s="85" t="s">
        <v>454</v>
      </c>
      <c r="K236" s="85"/>
      <c r="L236" s="85" t="s">
        <v>1092</v>
      </c>
    </row>
    <row r="237" spans="1:12" ht="19.5" customHeight="1">
      <c r="A237" s="92">
        <v>10242</v>
      </c>
      <c r="B237" s="95">
        <v>40161</v>
      </c>
      <c r="C237" s="85" t="s">
        <v>1093</v>
      </c>
      <c r="D237" s="93">
        <v>40.3062793</v>
      </c>
      <c r="E237" s="83">
        <v>5.911721984931</v>
      </c>
      <c r="F237" s="94" t="s">
        <v>1094</v>
      </c>
      <c r="G237" s="85" t="s">
        <v>1095</v>
      </c>
      <c r="H237" s="73" t="s">
        <v>379</v>
      </c>
      <c r="I237" s="85" t="s">
        <v>376</v>
      </c>
      <c r="J237" s="85" t="s">
        <v>454</v>
      </c>
      <c r="K237" s="85"/>
      <c r="L237" s="85" t="s">
        <v>1092</v>
      </c>
    </row>
    <row r="238" spans="1:12" ht="19.5" customHeight="1">
      <c r="A238" s="92">
        <v>10243</v>
      </c>
      <c r="B238" s="95">
        <v>40161</v>
      </c>
      <c r="C238" s="85" t="s">
        <v>1093</v>
      </c>
      <c r="D238" s="93">
        <v>10.97998643</v>
      </c>
      <c r="E238" s="83">
        <v>1.6104346096881</v>
      </c>
      <c r="F238" s="94" t="s">
        <v>1094</v>
      </c>
      <c r="G238" s="85" t="s">
        <v>1095</v>
      </c>
      <c r="H238" s="73" t="s">
        <v>379</v>
      </c>
      <c r="I238" s="85" t="s">
        <v>376</v>
      </c>
      <c r="J238" s="85" t="s">
        <v>454</v>
      </c>
      <c r="K238" s="85"/>
      <c r="L238" s="85" t="s">
        <v>1092</v>
      </c>
    </row>
    <row r="239" spans="1:12" ht="19.5" customHeight="1">
      <c r="A239" s="92">
        <v>10247</v>
      </c>
      <c r="B239" s="95">
        <v>40162</v>
      </c>
      <c r="C239" s="85" t="s">
        <v>1093</v>
      </c>
      <c r="D239" s="93">
        <v>332.1793363</v>
      </c>
      <c r="E239" s="83">
        <v>48.72074325512099</v>
      </c>
      <c r="F239" s="94" t="s">
        <v>1094</v>
      </c>
      <c r="G239" s="85" t="s">
        <v>1095</v>
      </c>
      <c r="H239" s="73" t="s">
        <v>379</v>
      </c>
      <c r="I239" s="85" t="s">
        <v>376</v>
      </c>
      <c r="J239" s="85" t="s">
        <v>454</v>
      </c>
      <c r="K239" s="85"/>
      <c r="L239" s="85" t="s">
        <v>1092</v>
      </c>
    </row>
    <row r="240" spans="1:12" ht="19.5" customHeight="1">
      <c r="A240" s="92">
        <v>10248</v>
      </c>
      <c r="B240" s="95">
        <v>40162</v>
      </c>
      <c r="C240" s="85" t="s">
        <v>1093</v>
      </c>
      <c r="D240" s="93">
        <v>34.7467925</v>
      </c>
      <c r="E240" s="83">
        <v>5.096312055975</v>
      </c>
      <c r="F240" s="94" t="s">
        <v>1094</v>
      </c>
      <c r="G240" s="85" t="s">
        <v>1095</v>
      </c>
      <c r="H240" s="73" t="s">
        <v>379</v>
      </c>
      <c r="I240" s="85" t="s">
        <v>376</v>
      </c>
      <c r="J240" s="85" t="s">
        <v>454</v>
      </c>
      <c r="K240" s="85"/>
      <c r="L240" s="85" t="s">
        <v>1092</v>
      </c>
    </row>
    <row r="241" spans="1:12" ht="19.5" customHeight="1">
      <c r="A241" s="92">
        <v>10249</v>
      </c>
      <c r="B241" s="95">
        <v>40162</v>
      </c>
      <c r="C241" s="85" t="s">
        <v>1093</v>
      </c>
      <c r="D241" s="93">
        <v>657.4093141000001</v>
      </c>
      <c r="E241" s="83">
        <v>96.42222409904701</v>
      </c>
      <c r="F241" s="94" t="s">
        <v>1094</v>
      </c>
      <c r="G241" s="85" t="s">
        <v>1095</v>
      </c>
      <c r="H241" s="73" t="s">
        <v>379</v>
      </c>
      <c r="I241" s="85" t="s">
        <v>376</v>
      </c>
      <c r="J241" s="85" t="s">
        <v>454</v>
      </c>
      <c r="K241" s="85"/>
      <c r="L241" s="85" t="s">
        <v>1092</v>
      </c>
    </row>
    <row r="242" spans="1:12" ht="19.5" customHeight="1">
      <c r="A242" s="92">
        <v>10250</v>
      </c>
      <c r="B242" s="95">
        <v>40162</v>
      </c>
      <c r="C242" s="85" t="s">
        <v>1093</v>
      </c>
      <c r="D242" s="93">
        <v>233.4984456</v>
      </c>
      <c r="E242" s="83">
        <v>34.247217016152</v>
      </c>
      <c r="F242" s="94" t="s">
        <v>1094</v>
      </c>
      <c r="G242" s="85" t="s">
        <v>1095</v>
      </c>
      <c r="H242" s="73" t="s">
        <v>379</v>
      </c>
      <c r="I242" s="85" t="s">
        <v>376</v>
      </c>
      <c r="J242" s="85" t="s">
        <v>454</v>
      </c>
      <c r="K242" s="85"/>
      <c r="L242" s="85" t="s">
        <v>1092</v>
      </c>
    </row>
    <row r="243" spans="1:13" ht="19.5" customHeight="1">
      <c r="A243" s="92">
        <v>10251</v>
      </c>
      <c r="B243" s="95">
        <v>40162</v>
      </c>
      <c r="C243" s="85" t="s">
        <v>1093</v>
      </c>
      <c r="D243" s="93">
        <v>120.71035714499999</v>
      </c>
      <c r="E243" s="83">
        <v>17.704588082457146</v>
      </c>
      <c r="F243" s="94" t="s">
        <v>1094</v>
      </c>
      <c r="G243" s="85" t="s">
        <v>1095</v>
      </c>
      <c r="H243" s="73" t="s">
        <v>379</v>
      </c>
      <c r="I243" s="85" t="s">
        <v>376</v>
      </c>
      <c r="J243" s="85" t="s">
        <v>454</v>
      </c>
      <c r="K243" s="85"/>
      <c r="L243" s="85" t="s">
        <v>1092</v>
      </c>
      <c r="M243" s="96"/>
    </row>
    <row r="244" spans="1:13" ht="19.5" customHeight="1">
      <c r="A244" s="92">
        <v>10252</v>
      </c>
      <c r="B244" s="95">
        <v>40162</v>
      </c>
      <c r="C244" s="85" t="s">
        <v>1093</v>
      </c>
      <c r="D244" s="93">
        <v>177.9035776</v>
      </c>
      <c r="E244" s="83">
        <v>26.093117726592</v>
      </c>
      <c r="F244" s="94" t="s">
        <v>1094</v>
      </c>
      <c r="G244" s="85" t="s">
        <v>1095</v>
      </c>
      <c r="H244" s="73" t="s">
        <v>379</v>
      </c>
      <c r="I244" s="85" t="s">
        <v>376</v>
      </c>
      <c r="J244" s="85" t="s">
        <v>454</v>
      </c>
      <c r="K244" s="85"/>
      <c r="L244" s="85" t="s">
        <v>1092</v>
      </c>
      <c r="M244" s="96"/>
    </row>
    <row r="245" spans="1:13" ht="19.5" customHeight="1">
      <c r="A245" s="92">
        <v>10253</v>
      </c>
      <c r="B245" s="95">
        <v>40162</v>
      </c>
      <c r="C245" s="85" t="s">
        <v>1093</v>
      </c>
      <c r="D245" s="93">
        <v>19.4582038</v>
      </c>
      <c r="E245" s="83">
        <v>2.853934751346</v>
      </c>
      <c r="F245" s="94" t="s">
        <v>1094</v>
      </c>
      <c r="G245" s="85" t="s">
        <v>1095</v>
      </c>
      <c r="H245" s="73" t="s">
        <v>379</v>
      </c>
      <c r="I245" s="85" t="s">
        <v>376</v>
      </c>
      <c r="J245" s="85" t="s">
        <v>454</v>
      </c>
      <c r="K245" s="85"/>
      <c r="L245" s="85" t="s">
        <v>1092</v>
      </c>
      <c r="M245" s="96"/>
    </row>
    <row r="246" spans="1:13" ht="19.5" customHeight="1">
      <c r="A246" s="92">
        <v>10254</v>
      </c>
      <c r="B246" s="95">
        <v>40162</v>
      </c>
      <c r="C246" s="85" t="s">
        <v>1093</v>
      </c>
      <c r="D246" s="93">
        <v>102.85050580000001</v>
      </c>
      <c r="E246" s="83">
        <v>15.085083685686001</v>
      </c>
      <c r="F246" s="94" t="s">
        <v>1094</v>
      </c>
      <c r="G246" s="85" t="s">
        <v>1095</v>
      </c>
      <c r="H246" s="73" t="s">
        <v>379</v>
      </c>
      <c r="I246" s="85" t="s">
        <v>376</v>
      </c>
      <c r="J246" s="85" t="s">
        <v>454</v>
      </c>
      <c r="K246" s="85"/>
      <c r="L246" s="85" t="s">
        <v>1092</v>
      </c>
      <c r="M246" s="77"/>
    </row>
    <row r="247" spans="1:13" ht="19.5" customHeight="1">
      <c r="A247" s="92">
        <v>10255</v>
      </c>
      <c r="B247" s="95">
        <v>40162</v>
      </c>
      <c r="C247" s="85" t="s">
        <v>1093</v>
      </c>
      <c r="D247" s="93">
        <v>34.7467925</v>
      </c>
      <c r="E247" s="83">
        <v>5.096312055975</v>
      </c>
      <c r="F247" s="94" t="s">
        <v>1094</v>
      </c>
      <c r="G247" s="85" t="s">
        <v>1095</v>
      </c>
      <c r="H247" s="73" t="s">
        <v>379</v>
      </c>
      <c r="I247" s="85" t="s">
        <v>376</v>
      </c>
      <c r="J247" s="85" t="s">
        <v>454</v>
      </c>
      <c r="K247" s="85"/>
      <c r="L247" s="85" t="s">
        <v>1092</v>
      </c>
      <c r="M247" s="77"/>
    </row>
    <row r="248" spans="1:13" ht="19.5" customHeight="1">
      <c r="A248" s="92">
        <v>10256</v>
      </c>
      <c r="B248" s="95">
        <v>40162</v>
      </c>
      <c r="C248" s="85" t="s">
        <v>1093</v>
      </c>
      <c r="D248" s="93">
        <v>45.8657661</v>
      </c>
      <c r="E248" s="83">
        <v>6.727131913887</v>
      </c>
      <c r="F248" s="94" t="s">
        <v>1094</v>
      </c>
      <c r="G248" s="85" t="s">
        <v>1095</v>
      </c>
      <c r="H248" s="73" t="s">
        <v>379</v>
      </c>
      <c r="I248" s="85" t="s">
        <v>376</v>
      </c>
      <c r="J248" s="85" t="s">
        <v>454</v>
      </c>
      <c r="K248" s="85"/>
      <c r="L248" s="85" t="s">
        <v>1092</v>
      </c>
      <c r="M248" s="96"/>
    </row>
    <row r="249" spans="1:13" ht="19.5" customHeight="1">
      <c r="A249" s="92">
        <v>10257</v>
      </c>
      <c r="B249" s="95">
        <v>40162</v>
      </c>
      <c r="C249" s="85" t="s">
        <v>1093</v>
      </c>
      <c r="D249" s="93">
        <v>27.797434000000003</v>
      </c>
      <c r="E249" s="83">
        <v>4.077049644780001</v>
      </c>
      <c r="F249" s="94" t="s">
        <v>1094</v>
      </c>
      <c r="G249" s="85" t="s">
        <v>1095</v>
      </c>
      <c r="H249" s="73" t="s">
        <v>379</v>
      </c>
      <c r="I249" s="85" t="s">
        <v>376</v>
      </c>
      <c r="J249" s="85" t="s">
        <v>454</v>
      </c>
      <c r="K249" s="85"/>
      <c r="L249" s="85" t="s">
        <v>1092</v>
      </c>
      <c r="M249" s="77"/>
    </row>
    <row r="250" spans="1:13" ht="19.5" customHeight="1">
      <c r="A250" s="92">
        <v>10258</v>
      </c>
      <c r="B250" s="95">
        <v>40162</v>
      </c>
      <c r="C250" s="85" t="s">
        <v>1093</v>
      </c>
      <c r="D250" s="93">
        <v>59.694989515</v>
      </c>
      <c r="E250" s="83">
        <v>8.75546411216505</v>
      </c>
      <c r="F250" s="94" t="s">
        <v>1094</v>
      </c>
      <c r="G250" s="85" t="s">
        <v>1095</v>
      </c>
      <c r="H250" s="73" t="s">
        <v>379</v>
      </c>
      <c r="I250" s="85" t="s">
        <v>376</v>
      </c>
      <c r="J250" s="85" t="s">
        <v>454</v>
      </c>
      <c r="K250" s="85"/>
      <c r="L250" s="85" t="s">
        <v>1092</v>
      </c>
      <c r="M250" s="96"/>
    </row>
    <row r="251" spans="1:13" ht="19.5" customHeight="1">
      <c r="A251" s="92">
        <v>10259</v>
      </c>
      <c r="B251" s="95">
        <v>40162</v>
      </c>
      <c r="C251" s="85" t="s">
        <v>1093</v>
      </c>
      <c r="D251" s="93">
        <v>47.047157045000006</v>
      </c>
      <c r="E251" s="83">
        <v>6.90040652379015</v>
      </c>
      <c r="F251" s="94" t="s">
        <v>1094</v>
      </c>
      <c r="G251" s="85" t="s">
        <v>1095</v>
      </c>
      <c r="H251" s="73" t="s">
        <v>379</v>
      </c>
      <c r="I251" s="85" t="s">
        <v>376</v>
      </c>
      <c r="J251" s="85" t="s">
        <v>454</v>
      </c>
      <c r="K251" s="85"/>
      <c r="L251" s="85" t="s">
        <v>1092</v>
      </c>
      <c r="M251" s="77"/>
    </row>
    <row r="252" spans="1:13" ht="19.5" customHeight="1">
      <c r="A252" s="92">
        <v>10260</v>
      </c>
      <c r="B252" s="95">
        <v>40162</v>
      </c>
      <c r="C252" s="85" t="s">
        <v>1093</v>
      </c>
      <c r="D252" s="93">
        <v>15.219095115</v>
      </c>
      <c r="E252" s="83">
        <v>2.23218468051705</v>
      </c>
      <c r="F252" s="94" t="s">
        <v>1094</v>
      </c>
      <c r="G252" s="85" t="s">
        <v>1095</v>
      </c>
      <c r="H252" s="73" t="s">
        <v>379</v>
      </c>
      <c r="I252" s="85" t="s">
        <v>376</v>
      </c>
      <c r="J252" s="85" t="s">
        <v>454</v>
      </c>
      <c r="K252" s="85"/>
      <c r="L252" s="85" t="s">
        <v>1092</v>
      </c>
      <c r="M252" s="77"/>
    </row>
    <row r="253" spans="1:13" ht="19.5" customHeight="1">
      <c r="A253" s="92">
        <v>10261</v>
      </c>
      <c r="B253" s="95">
        <v>40162</v>
      </c>
      <c r="C253" s="85" t="s">
        <v>1093</v>
      </c>
      <c r="D253" s="93">
        <v>92.63494880500001</v>
      </c>
      <c r="E253" s="83">
        <v>13.58676794122935</v>
      </c>
      <c r="F253" s="94" t="s">
        <v>1094</v>
      </c>
      <c r="G253" s="85" t="s">
        <v>1095</v>
      </c>
      <c r="H253" s="73" t="s">
        <v>379</v>
      </c>
      <c r="I253" s="85" t="s">
        <v>376</v>
      </c>
      <c r="J253" s="85" t="s">
        <v>454</v>
      </c>
      <c r="K253" s="85"/>
      <c r="L253" s="85" t="s">
        <v>1092</v>
      </c>
      <c r="M253" s="77"/>
    </row>
    <row r="254" spans="1:13" ht="19.5" customHeight="1">
      <c r="A254" s="92">
        <v>10262</v>
      </c>
      <c r="B254" s="95">
        <v>40162</v>
      </c>
      <c r="C254" s="85" t="s">
        <v>1093</v>
      </c>
      <c r="D254" s="93">
        <v>23.488831729999998</v>
      </c>
      <c r="E254" s="83">
        <v>3.4451069498390994</v>
      </c>
      <c r="F254" s="94" t="s">
        <v>1094</v>
      </c>
      <c r="G254" s="85" t="s">
        <v>1095</v>
      </c>
      <c r="H254" s="73" t="s">
        <v>379</v>
      </c>
      <c r="I254" s="85" t="s">
        <v>376</v>
      </c>
      <c r="J254" s="85" t="s">
        <v>454</v>
      </c>
      <c r="K254" s="85"/>
      <c r="L254" s="85" t="s">
        <v>1092</v>
      </c>
      <c r="M254" s="77"/>
    </row>
    <row r="255" spans="1:13" ht="19.5" customHeight="1">
      <c r="A255" s="92">
        <v>10263</v>
      </c>
      <c r="B255" s="95">
        <v>40162</v>
      </c>
      <c r="C255" s="85" t="s">
        <v>1093</v>
      </c>
      <c r="D255" s="93">
        <v>142.46184925</v>
      </c>
      <c r="E255" s="83">
        <v>20.8948794294975</v>
      </c>
      <c r="F255" s="94" t="s">
        <v>1094</v>
      </c>
      <c r="G255" s="85" t="s">
        <v>1095</v>
      </c>
      <c r="H255" s="73" t="s">
        <v>379</v>
      </c>
      <c r="I255" s="85" t="s">
        <v>376</v>
      </c>
      <c r="J255" s="85" t="s">
        <v>454</v>
      </c>
      <c r="K255" s="85"/>
      <c r="L255" s="85" t="s">
        <v>1092</v>
      </c>
      <c r="M255" s="96"/>
    </row>
    <row r="256" spans="1:13" ht="19.5" customHeight="1">
      <c r="A256" s="92">
        <v>10264</v>
      </c>
      <c r="B256" s="95">
        <v>40162</v>
      </c>
      <c r="C256" s="85" t="s">
        <v>1093</v>
      </c>
      <c r="D256" s="93">
        <v>236.13920183000002</v>
      </c>
      <c r="E256" s="83">
        <v>34.634536732406104</v>
      </c>
      <c r="F256" s="94" t="s">
        <v>1094</v>
      </c>
      <c r="G256" s="85" t="s">
        <v>1095</v>
      </c>
      <c r="H256" s="73" t="s">
        <v>379</v>
      </c>
      <c r="I256" s="85" t="s">
        <v>376</v>
      </c>
      <c r="J256" s="85" t="s">
        <v>454</v>
      </c>
      <c r="K256" s="85"/>
      <c r="L256" s="85" t="s">
        <v>1092</v>
      </c>
      <c r="M256" s="96"/>
    </row>
    <row r="257" spans="1:13" ht="19.5" customHeight="1">
      <c r="A257" s="92">
        <v>10265</v>
      </c>
      <c r="B257" s="95">
        <v>40162</v>
      </c>
      <c r="C257" s="85" t="s">
        <v>1093</v>
      </c>
      <c r="D257" s="93">
        <v>34.190843820000005</v>
      </c>
      <c r="E257" s="83">
        <v>5.014771063079401</v>
      </c>
      <c r="F257" s="94" t="s">
        <v>1094</v>
      </c>
      <c r="G257" s="85" t="s">
        <v>1095</v>
      </c>
      <c r="H257" s="73" t="s">
        <v>379</v>
      </c>
      <c r="I257" s="85" t="s">
        <v>376</v>
      </c>
      <c r="J257" s="85" t="s">
        <v>454</v>
      </c>
      <c r="K257" s="85"/>
      <c r="L257" s="85" t="s">
        <v>1092</v>
      </c>
      <c r="M257" s="77"/>
    </row>
    <row r="258" spans="1:13" ht="19.5" customHeight="1">
      <c r="A258" s="92">
        <v>10266</v>
      </c>
      <c r="B258" s="95">
        <v>40162</v>
      </c>
      <c r="C258" s="85" t="s">
        <v>1093</v>
      </c>
      <c r="D258" s="93">
        <v>7.64429435</v>
      </c>
      <c r="E258" s="83">
        <v>1.1211886523145</v>
      </c>
      <c r="F258" s="94" t="s">
        <v>1094</v>
      </c>
      <c r="G258" s="85" t="s">
        <v>1095</v>
      </c>
      <c r="H258" s="73" t="s">
        <v>379</v>
      </c>
      <c r="I258" s="85" t="s">
        <v>376</v>
      </c>
      <c r="J258" s="85" t="s">
        <v>454</v>
      </c>
      <c r="K258" s="85"/>
      <c r="L258" s="85" t="s">
        <v>1092</v>
      </c>
      <c r="M258" s="96"/>
    </row>
    <row r="259" spans="1:13" ht="19.5" customHeight="1">
      <c r="A259" s="92">
        <v>10271</v>
      </c>
      <c r="B259" s="95">
        <v>40163</v>
      </c>
      <c r="C259" s="85" t="s">
        <v>1093</v>
      </c>
      <c r="D259" s="93">
        <v>82.0024303</v>
      </c>
      <c r="E259" s="83">
        <v>12.027296452101</v>
      </c>
      <c r="F259" s="94" t="s">
        <v>1094</v>
      </c>
      <c r="G259" s="85" t="s">
        <v>1095</v>
      </c>
      <c r="H259" s="73" t="s">
        <v>379</v>
      </c>
      <c r="I259" s="85" t="s">
        <v>376</v>
      </c>
      <c r="J259" s="85" t="s">
        <v>454</v>
      </c>
      <c r="K259" s="85"/>
      <c r="L259" s="85" t="s">
        <v>1092</v>
      </c>
      <c r="M259" s="96"/>
    </row>
    <row r="260" spans="1:13" ht="19.5" customHeight="1">
      <c r="A260" s="92">
        <v>10272</v>
      </c>
      <c r="B260" s="95">
        <v>40163</v>
      </c>
      <c r="C260" s="85" t="s">
        <v>1093</v>
      </c>
      <c r="D260" s="93">
        <v>229.676298425</v>
      </c>
      <c r="E260" s="83">
        <v>33.68662268999475</v>
      </c>
      <c r="F260" s="94" t="s">
        <v>1094</v>
      </c>
      <c r="G260" s="85" t="s">
        <v>1095</v>
      </c>
      <c r="H260" s="73" t="s">
        <v>379</v>
      </c>
      <c r="I260" s="85" t="s">
        <v>376</v>
      </c>
      <c r="J260" s="85" t="s">
        <v>454</v>
      </c>
      <c r="K260" s="85"/>
      <c r="L260" s="85" t="s">
        <v>1092</v>
      </c>
      <c r="M260" s="77"/>
    </row>
    <row r="261" spans="1:13" ht="19.5" customHeight="1">
      <c r="A261" s="92">
        <v>10273</v>
      </c>
      <c r="B261" s="95">
        <v>40163</v>
      </c>
      <c r="C261" s="85" t="s">
        <v>1093</v>
      </c>
      <c r="D261" s="93">
        <v>137.5972983</v>
      </c>
      <c r="E261" s="83">
        <v>20.181395741661</v>
      </c>
      <c r="F261" s="94" t="s">
        <v>1094</v>
      </c>
      <c r="G261" s="85" t="s">
        <v>1095</v>
      </c>
      <c r="H261" s="73" t="s">
        <v>379</v>
      </c>
      <c r="I261" s="85" t="s">
        <v>376</v>
      </c>
      <c r="J261" s="85" t="s">
        <v>454</v>
      </c>
      <c r="K261" s="85"/>
      <c r="L261" s="85" t="s">
        <v>1092</v>
      </c>
      <c r="M261" s="96"/>
    </row>
    <row r="262" spans="1:13" ht="19.5" customHeight="1">
      <c r="A262" s="92">
        <v>10274</v>
      </c>
      <c r="B262" s="95">
        <v>40163</v>
      </c>
      <c r="C262" s="85" t="s">
        <v>1093</v>
      </c>
      <c r="D262" s="93">
        <v>548.58235999</v>
      </c>
      <c r="E262" s="83">
        <v>80.46057473973329</v>
      </c>
      <c r="F262" s="94" t="s">
        <v>1094</v>
      </c>
      <c r="G262" s="85" t="s">
        <v>1095</v>
      </c>
      <c r="H262" s="73" t="s">
        <v>379</v>
      </c>
      <c r="I262" s="85" t="s">
        <v>376</v>
      </c>
      <c r="J262" s="85" t="s">
        <v>454</v>
      </c>
      <c r="K262" s="85"/>
      <c r="L262" s="85" t="s">
        <v>1092</v>
      </c>
      <c r="M262" s="96"/>
    </row>
    <row r="263" spans="1:13" ht="19.5" customHeight="1">
      <c r="A263" s="92">
        <v>10275</v>
      </c>
      <c r="B263" s="95">
        <v>40163</v>
      </c>
      <c r="C263" s="85" t="s">
        <v>1093</v>
      </c>
      <c r="D263" s="93">
        <v>286.3135702</v>
      </c>
      <c r="E263" s="83">
        <v>41.993611341234</v>
      </c>
      <c r="F263" s="94" t="s">
        <v>1094</v>
      </c>
      <c r="G263" s="85" t="s">
        <v>1095</v>
      </c>
      <c r="H263" s="73" t="s">
        <v>379</v>
      </c>
      <c r="I263" s="85" t="s">
        <v>376</v>
      </c>
      <c r="J263" s="85" t="s">
        <v>454</v>
      </c>
      <c r="K263" s="85"/>
      <c r="L263" s="85" t="s">
        <v>1092</v>
      </c>
      <c r="M263" s="96"/>
    </row>
    <row r="264" spans="1:13" ht="19.5" customHeight="1">
      <c r="A264" s="92">
        <v>10276</v>
      </c>
      <c r="B264" s="95">
        <v>40163</v>
      </c>
      <c r="C264" s="85" t="s">
        <v>1093</v>
      </c>
      <c r="D264" s="93">
        <v>123.6985813</v>
      </c>
      <c r="E264" s="83">
        <v>18.142870919271</v>
      </c>
      <c r="F264" s="94" t="s">
        <v>1094</v>
      </c>
      <c r="G264" s="85" t="s">
        <v>1095</v>
      </c>
      <c r="H264" s="73" t="s">
        <v>379</v>
      </c>
      <c r="I264" s="85" t="s">
        <v>376</v>
      </c>
      <c r="J264" s="85" t="s">
        <v>454</v>
      </c>
      <c r="K264" s="85"/>
      <c r="L264" s="85" t="s">
        <v>1092</v>
      </c>
      <c r="M264" s="96"/>
    </row>
    <row r="265" spans="1:13" ht="19.5" customHeight="1">
      <c r="A265" s="92">
        <v>10277</v>
      </c>
      <c r="B265" s="95">
        <v>40163</v>
      </c>
      <c r="C265" s="85" t="s">
        <v>1093</v>
      </c>
      <c r="D265" s="93">
        <v>64.503945597</v>
      </c>
      <c r="E265" s="83">
        <v>9.460793700711989</v>
      </c>
      <c r="F265" s="94" t="s">
        <v>1094</v>
      </c>
      <c r="G265" s="85" t="s">
        <v>1095</v>
      </c>
      <c r="H265" s="73" t="s">
        <v>379</v>
      </c>
      <c r="I265" s="85" t="s">
        <v>376</v>
      </c>
      <c r="J265" s="85" t="s">
        <v>454</v>
      </c>
      <c r="K265" s="85"/>
      <c r="L265" s="85" t="s">
        <v>1092</v>
      </c>
      <c r="M265" s="96"/>
    </row>
    <row r="266" spans="1:13" ht="19.5" customHeight="1">
      <c r="A266" s="92">
        <v>10278</v>
      </c>
      <c r="B266" s="95">
        <v>40163</v>
      </c>
      <c r="C266" s="85" t="s">
        <v>1093</v>
      </c>
      <c r="D266" s="93">
        <v>41.696151</v>
      </c>
      <c r="E266" s="83">
        <v>6.11557446717</v>
      </c>
      <c r="F266" s="94" t="s">
        <v>1094</v>
      </c>
      <c r="G266" s="85" t="s">
        <v>1095</v>
      </c>
      <c r="H266" s="73" t="s">
        <v>379</v>
      </c>
      <c r="I266" s="85" t="s">
        <v>376</v>
      </c>
      <c r="J266" s="85" t="s">
        <v>454</v>
      </c>
      <c r="K266" s="85"/>
      <c r="L266" s="85" t="s">
        <v>1092</v>
      </c>
      <c r="M266" s="96"/>
    </row>
    <row r="267" spans="1:13" ht="19.5" customHeight="1">
      <c r="A267" s="92">
        <v>10279</v>
      </c>
      <c r="B267" s="95">
        <v>40163</v>
      </c>
      <c r="C267" s="85" t="s">
        <v>1093</v>
      </c>
      <c r="D267" s="93">
        <v>73.6632001</v>
      </c>
      <c r="E267" s="83">
        <v>10.804181558666999</v>
      </c>
      <c r="F267" s="94" t="s">
        <v>1094</v>
      </c>
      <c r="G267" s="85" t="s">
        <v>1095</v>
      </c>
      <c r="H267" s="73" t="s">
        <v>379</v>
      </c>
      <c r="I267" s="85" t="s">
        <v>376</v>
      </c>
      <c r="J267" s="85" t="s">
        <v>454</v>
      </c>
      <c r="K267" s="85"/>
      <c r="L267" s="85" t="s">
        <v>1092</v>
      </c>
      <c r="M267" s="96"/>
    </row>
    <row r="268" spans="1:13" ht="19.5" customHeight="1">
      <c r="A268" s="92">
        <v>10280</v>
      </c>
      <c r="B268" s="95">
        <v>40163</v>
      </c>
      <c r="C268" s="85" t="s">
        <v>1093</v>
      </c>
      <c r="D268" s="93">
        <v>548.58235999</v>
      </c>
      <c r="E268" s="83">
        <v>80.46057473973329</v>
      </c>
      <c r="F268" s="94" t="s">
        <v>1094</v>
      </c>
      <c r="G268" s="85" t="s">
        <v>1095</v>
      </c>
      <c r="H268" s="73" t="s">
        <v>379</v>
      </c>
      <c r="I268" s="85" t="s">
        <v>376</v>
      </c>
      <c r="J268" s="85" t="s">
        <v>454</v>
      </c>
      <c r="K268" s="85"/>
      <c r="L268" s="85" t="s">
        <v>1092</v>
      </c>
      <c r="M268" s="77"/>
    </row>
    <row r="269" spans="1:13" ht="19.5" customHeight="1">
      <c r="A269" s="92">
        <v>10281</v>
      </c>
      <c r="B269" s="95">
        <v>40163</v>
      </c>
      <c r="C269" s="85" t="s">
        <v>1093</v>
      </c>
      <c r="D269" s="93">
        <v>123.55959413000001</v>
      </c>
      <c r="E269" s="83">
        <v>18.1224856710471</v>
      </c>
      <c r="F269" s="94" t="s">
        <v>1094</v>
      </c>
      <c r="G269" s="85" t="s">
        <v>1095</v>
      </c>
      <c r="H269" s="73" t="s">
        <v>379</v>
      </c>
      <c r="I269" s="85" t="s">
        <v>376</v>
      </c>
      <c r="J269" s="85" t="s">
        <v>454</v>
      </c>
      <c r="K269" s="85"/>
      <c r="L269" s="85" t="s">
        <v>1092</v>
      </c>
      <c r="M269" s="77"/>
    </row>
    <row r="270" spans="1:13" ht="19.5" customHeight="1">
      <c r="A270" s="92">
        <v>10282</v>
      </c>
      <c r="B270" s="95">
        <v>40163</v>
      </c>
      <c r="C270" s="85" t="s">
        <v>1093</v>
      </c>
      <c r="D270" s="93">
        <v>399.796594505</v>
      </c>
      <c r="E270" s="83">
        <v>58.638166516048344</v>
      </c>
      <c r="F270" s="94" t="s">
        <v>1094</v>
      </c>
      <c r="G270" s="85" t="s">
        <v>1095</v>
      </c>
      <c r="H270" s="73" t="s">
        <v>379</v>
      </c>
      <c r="I270" s="85" t="s">
        <v>376</v>
      </c>
      <c r="J270" s="85" t="s">
        <v>454</v>
      </c>
      <c r="K270" s="85"/>
      <c r="L270" s="85" t="s">
        <v>1092</v>
      </c>
      <c r="M270" s="77"/>
    </row>
    <row r="271" spans="1:13" ht="19.5" customHeight="1">
      <c r="A271" s="92">
        <v>10283</v>
      </c>
      <c r="B271" s="95">
        <v>40163</v>
      </c>
      <c r="C271" s="85" t="s">
        <v>1093</v>
      </c>
      <c r="D271" s="93">
        <v>168.104982115</v>
      </c>
      <c r="E271" s="83">
        <v>24.655957726807053</v>
      </c>
      <c r="F271" s="94" t="s">
        <v>1094</v>
      </c>
      <c r="G271" s="85" t="s">
        <v>1095</v>
      </c>
      <c r="H271" s="73" t="s">
        <v>379</v>
      </c>
      <c r="I271" s="85" t="s">
        <v>376</v>
      </c>
      <c r="J271" s="85" t="s">
        <v>454</v>
      </c>
      <c r="K271" s="85"/>
      <c r="L271" s="85" t="s">
        <v>1092</v>
      </c>
      <c r="M271" s="77"/>
    </row>
    <row r="272" spans="1:13" ht="19.5" customHeight="1">
      <c r="A272" s="92">
        <v>10284</v>
      </c>
      <c r="B272" s="95">
        <v>40163</v>
      </c>
      <c r="C272" s="85" t="s">
        <v>1093</v>
      </c>
      <c r="D272" s="93">
        <v>153.108266472</v>
      </c>
      <c r="E272" s="83">
        <v>22.456389443448238</v>
      </c>
      <c r="F272" s="94" t="s">
        <v>1094</v>
      </c>
      <c r="G272" s="85" t="s">
        <v>1095</v>
      </c>
      <c r="H272" s="73" t="s">
        <v>379</v>
      </c>
      <c r="I272" s="85" t="s">
        <v>376</v>
      </c>
      <c r="J272" s="85" t="s">
        <v>454</v>
      </c>
      <c r="K272" s="85"/>
      <c r="L272" s="85" t="s">
        <v>1092</v>
      </c>
      <c r="M272" s="77"/>
    </row>
    <row r="273" spans="1:13" ht="19.5" customHeight="1">
      <c r="A273" s="92">
        <v>10285</v>
      </c>
      <c r="B273" s="95">
        <v>40163</v>
      </c>
      <c r="C273" s="85" t="s">
        <v>1093</v>
      </c>
      <c r="D273" s="93">
        <v>27.65844683</v>
      </c>
      <c r="E273" s="83">
        <v>4.0566643965561</v>
      </c>
      <c r="F273" s="94" t="s">
        <v>1094</v>
      </c>
      <c r="G273" s="85" t="s">
        <v>1095</v>
      </c>
      <c r="H273" s="73" t="s">
        <v>379</v>
      </c>
      <c r="I273" s="85" t="s">
        <v>376</v>
      </c>
      <c r="J273" s="85" t="s">
        <v>454</v>
      </c>
      <c r="K273" s="85"/>
      <c r="L273" s="85" t="s">
        <v>1092</v>
      </c>
      <c r="M273" s="77"/>
    </row>
    <row r="274" spans="1:13" ht="19.5" customHeight="1">
      <c r="A274" s="92">
        <v>10286</v>
      </c>
      <c r="B274" s="95">
        <v>40163</v>
      </c>
      <c r="C274" s="85" t="s">
        <v>1093</v>
      </c>
      <c r="D274" s="93">
        <v>119.028612388</v>
      </c>
      <c r="E274" s="83">
        <v>17.45792657894796</v>
      </c>
      <c r="F274" s="94" t="s">
        <v>1094</v>
      </c>
      <c r="G274" s="85" t="s">
        <v>1095</v>
      </c>
      <c r="H274" s="73" t="s">
        <v>379</v>
      </c>
      <c r="I274" s="85" t="s">
        <v>376</v>
      </c>
      <c r="J274" s="85" t="s">
        <v>454</v>
      </c>
      <c r="K274" s="85"/>
      <c r="L274" s="85" t="s">
        <v>1092</v>
      </c>
      <c r="M274" s="77"/>
    </row>
    <row r="275" spans="1:13" ht="19.5" customHeight="1">
      <c r="A275" s="92">
        <v>10287</v>
      </c>
      <c r="B275" s="95">
        <v>40163</v>
      </c>
      <c r="C275" s="85" t="s">
        <v>1093</v>
      </c>
      <c r="D275" s="93">
        <v>99.23683938</v>
      </c>
      <c r="E275" s="83">
        <v>14.5550672318646</v>
      </c>
      <c r="F275" s="94" t="s">
        <v>1094</v>
      </c>
      <c r="G275" s="85" t="s">
        <v>1095</v>
      </c>
      <c r="H275" s="73" t="s">
        <v>379</v>
      </c>
      <c r="I275" s="85" t="s">
        <v>376</v>
      </c>
      <c r="J275" s="85" t="s">
        <v>454</v>
      </c>
      <c r="K275" s="85"/>
      <c r="L275" s="85" t="s">
        <v>1092</v>
      </c>
      <c r="M275" s="77"/>
    </row>
    <row r="276" spans="1:13" ht="19.5" customHeight="1">
      <c r="A276" s="92">
        <v>10288</v>
      </c>
      <c r="B276" s="95">
        <v>40163</v>
      </c>
      <c r="C276" s="85" t="s">
        <v>1093</v>
      </c>
      <c r="D276" s="93">
        <v>13.898717000000001</v>
      </c>
      <c r="E276" s="83">
        <v>2.0385248223900003</v>
      </c>
      <c r="F276" s="94" t="s">
        <v>1094</v>
      </c>
      <c r="G276" s="85" t="s">
        <v>1095</v>
      </c>
      <c r="H276" s="73" t="s">
        <v>379</v>
      </c>
      <c r="I276" s="85" t="s">
        <v>376</v>
      </c>
      <c r="J276" s="85" t="s">
        <v>454</v>
      </c>
      <c r="K276" s="85"/>
      <c r="L276" s="85" t="s">
        <v>1092</v>
      </c>
      <c r="M276" s="77"/>
    </row>
    <row r="277" spans="1:13" ht="19.5" customHeight="1">
      <c r="A277" s="92">
        <v>10289</v>
      </c>
      <c r="B277" s="95">
        <v>40163</v>
      </c>
      <c r="C277" s="85" t="s">
        <v>1093</v>
      </c>
      <c r="D277" s="93">
        <v>11.049480015</v>
      </c>
      <c r="E277" s="83">
        <v>1.62062723380005</v>
      </c>
      <c r="F277" s="94" t="s">
        <v>1094</v>
      </c>
      <c r="G277" s="85" t="s">
        <v>1095</v>
      </c>
      <c r="H277" s="73" t="s">
        <v>379</v>
      </c>
      <c r="I277" s="85" t="s">
        <v>376</v>
      </c>
      <c r="J277" s="85" t="s">
        <v>454</v>
      </c>
      <c r="K277" s="85"/>
      <c r="L277" s="85" t="s">
        <v>1092</v>
      </c>
      <c r="M277" s="77"/>
    </row>
    <row r="278" spans="1:13" ht="19.5" customHeight="1">
      <c r="A278" s="92">
        <v>10290</v>
      </c>
      <c r="B278" s="95">
        <v>40163</v>
      </c>
      <c r="C278" s="85" t="s">
        <v>1093</v>
      </c>
      <c r="D278" s="93">
        <v>119.028612388</v>
      </c>
      <c r="E278" s="83">
        <v>17.45792657894796</v>
      </c>
      <c r="F278" s="94" t="s">
        <v>1094</v>
      </c>
      <c r="G278" s="85" t="s">
        <v>1095</v>
      </c>
      <c r="H278" s="73" t="s">
        <v>379</v>
      </c>
      <c r="I278" s="85" t="s">
        <v>376</v>
      </c>
      <c r="J278" s="85" t="s">
        <v>454</v>
      </c>
      <c r="K278" s="85"/>
      <c r="L278" s="85" t="s">
        <v>1092</v>
      </c>
      <c r="M278" s="77"/>
    </row>
    <row r="279" spans="1:13" ht="19.5" customHeight="1">
      <c r="A279" s="92">
        <v>10291</v>
      </c>
      <c r="B279" s="95">
        <v>40163</v>
      </c>
      <c r="C279" s="85" t="s">
        <v>1093</v>
      </c>
      <c r="D279" s="93">
        <v>92.98241673000001</v>
      </c>
      <c r="E279" s="83">
        <v>13.6377310617891</v>
      </c>
      <c r="F279" s="94" t="s">
        <v>1094</v>
      </c>
      <c r="G279" s="85" t="s">
        <v>1095</v>
      </c>
      <c r="H279" s="73" t="s">
        <v>379</v>
      </c>
      <c r="I279" s="85" t="s">
        <v>376</v>
      </c>
      <c r="J279" s="85" t="s">
        <v>454</v>
      </c>
      <c r="K279" s="85"/>
      <c r="L279" s="85" t="s">
        <v>1092</v>
      </c>
      <c r="M279" s="77"/>
    </row>
    <row r="280" spans="1:13" ht="19.5" customHeight="1">
      <c r="A280" s="92">
        <v>10292</v>
      </c>
      <c r="B280" s="95">
        <v>40163</v>
      </c>
      <c r="C280" s="85" t="s">
        <v>1093</v>
      </c>
      <c r="D280" s="93">
        <v>16.6784604</v>
      </c>
      <c r="E280" s="83">
        <v>2.446229786868</v>
      </c>
      <c r="F280" s="94" t="s">
        <v>1094</v>
      </c>
      <c r="G280" s="85" t="s">
        <v>1095</v>
      </c>
      <c r="H280" s="73" t="s">
        <v>379</v>
      </c>
      <c r="I280" s="85" t="s">
        <v>376</v>
      </c>
      <c r="J280" s="85" t="s">
        <v>454</v>
      </c>
      <c r="K280" s="85"/>
      <c r="L280" s="85" t="s">
        <v>1092</v>
      </c>
      <c r="M280" s="77"/>
    </row>
    <row r="281" spans="1:13" ht="19.5" customHeight="1">
      <c r="A281" s="92">
        <v>10293</v>
      </c>
      <c r="B281" s="95">
        <v>40163</v>
      </c>
      <c r="C281" s="85" t="s">
        <v>1093</v>
      </c>
      <c r="D281" s="93">
        <v>31.758568345000004</v>
      </c>
      <c r="E281" s="83">
        <v>4.6580292191611505</v>
      </c>
      <c r="F281" s="94" t="s">
        <v>1094</v>
      </c>
      <c r="G281" s="85" t="s">
        <v>1095</v>
      </c>
      <c r="H281" s="73" t="s">
        <v>379</v>
      </c>
      <c r="I281" s="85" t="s">
        <v>376</v>
      </c>
      <c r="J281" s="85" t="s">
        <v>454</v>
      </c>
      <c r="K281" s="85"/>
      <c r="L281" s="85" t="s">
        <v>1092</v>
      </c>
      <c r="M281" s="77"/>
    </row>
    <row r="282" spans="1:13" ht="19.5" customHeight="1">
      <c r="A282" s="92">
        <v>10294</v>
      </c>
      <c r="B282" s="95">
        <v>40163</v>
      </c>
      <c r="C282" s="85" t="s">
        <v>1093</v>
      </c>
      <c r="D282" s="93">
        <v>5.489993215</v>
      </c>
      <c r="E282" s="83">
        <v>0.80521730484405</v>
      </c>
      <c r="F282" s="94" t="s">
        <v>1094</v>
      </c>
      <c r="G282" s="85" t="s">
        <v>1095</v>
      </c>
      <c r="H282" s="73" t="s">
        <v>379</v>
      </c>
      <c r="I282" s="85" t="s">
        <v>376</v>
      </c>
      <c r="J282" s="85" t="s">
        <v>454</v>
      </c>
      <c r="K282" s="85"/>
      <c r="L282" s="85" t="s">
        <v>1092</v>
      </c>
      <c r="M282" s="77"/>
    </row>
    <row r="283" spans="1:13" ht="19.5" customHeight="1">
      <c r="A283" s="92">
        <v>10295</v>
      </c>
      <c r="B283" s="95">
        <v>40163</v>
      </c>
      <c r="C283" s="85" t="s">
        <v>1093</v>
      </c>
      <c r="D283" s="93">
        <v>97.291019</v>
      </c>
      <c r="E283" s="83">
        <v>14.26967375673</v>
      </c>
      <c r="F283" s="94" t="s">
        <v>1094</v>
      </c>
      <c r="G283" s="85" t="s">
        <v>1095</v>
      </c>
      <c r="H283" s="73" t="s">
        <v>379</v>
      </c>
      <c r="I283" s="85" t="s">
        <v>376</v>
      </c>
      <c r="J283" s="85" t="s">
        <v>454</v>
      </c>
      <c r="K283" s="85"/>
      <c r="L283" s="85" t="s">
        <v>1092</v>
      </c>
      <c r="M283" s="77"/>
    </row>
    <row r="284" spans="1:13" ht="19.5" customHeight="1">
      <c r="A284" s="92">
        <v>10296</v>
      </c>
      <c r="B284" s="95">
        <v>40163</v>
      </c>
      <c r="C284" s="85" t="s">
        <v>1093</v>
      </c>
      <c r="D284" s="93">
        <v>69.493585</v>
      </c>
      <c r="E284" s="83">
        <v>10.19262411195</v>
      </c>
      <c r="F284" s="94" t="s">
        <v>1094</v>
      </c>
      <c r="G284" s="85" t="s">
        <v>1095</v>
      </c>
      <c r="H284" s="73" t="s">
        <v>379</v>
      </c>
      <c r="I284" s="85" t="s">
        <v>376</v>
      </c>
      <c r="J284" s="85" t="s">
        <v>454</v>
      </c>
      <c r="K284" s="85"/>
      <c r="L284" s="85" t="s">
        <v>1092</v>
      </c>
      <c r="M284" s="77"/>
    </row>
    <row r="285" spans="1:13" ht="19.5" customHeight="1">
      <c r="A285" s="92">
        <v>10297</v>
      </c>
      <c r="B285" s="95">
        <v>40163</v>
      </c>
      <c r="C285" s="85" t="s">
        <v>1093</v>
      </c>
      <c r="D285" s="93">
        <v>34.7467925</v>
      </c>
      <c r="E285" s="83">
        <v>5.096312055975</v>
      </c>
      <c r="F285" s="94" t="s">
        <v>1094</v>
      </c>
      <c r="G285" s="85" t="s">
        <v>1095</v>
      </c>
      <c r="H285" s="73" t="s">
        <v>379</v>
      </c>
      <c r="I285" s="85" t="s">
        <v>376</v>
      </c>
      <c r="J285" s="85" t="s">
        <v>454</v>
      </c>
      <c r="K285" s="85"/>
      <c r="L285" s="85" t="s">
        <v>1092</v>
      </c>
      <c r="M285" s="77"/>
    </row>
    <row r="286" spans="1:13" ht="19.5" customHeight="1">
      <c r="A286" s="92">
        <v>10298</v>
      </c>
      <c r="B286" s="95">
        <v>40163</v>
      </c>
      <c r="C286" s="85" t="s">
        <v>1093</v>
      </c>
      <c r="D286" s="93">
        <v>120.9188379</v>
      </c>
      <c r="E286" s="83">
        <v>17.735165954793</v>
      </c>
      <c r="F286" s="94" t="s">
        <v>1094</v>
      </c>
      <c r="G286" s="85" t="s">
        <v>1095</v>
      </c>
      <c r="H286" s="73" t="s">
        <v>379</v>
      </c>
      <c r="I286" s="85" t="s">
        <v>376</v>
      </c>
      <c r="J286" s="85" t="s">
        <v>454</v>
      </c>
      <c r="K286" s="85"/>
      <c r="L286" s="85" t="s">
        <v>1092</v>
      </c>
      <c r="M286" s="77"/>
    </row>
    <row r="287" spans="1:13" ht="19.5" customHeight="1">
      <c r="A287" s="92">
        <v>10299</v>
      </c>
      <c r="B287" s="95">
        <v>40163</v>
      </c>
      <c r="C287" s="85" t="s">
        <v>1093</v>
      </c>
      <c r="D287" s="93">
        <v>41.27918949</v>
      </c>
      <c r="E287" s="83">
        <v>6.0544187224982995</v>
      </c>
      <c r="F287" s="94" t="s">
        <v>1094</v>
      </c>
      <c r="G287" s="85" t="s">
        <v>1095</v>
      </c>
      <c r="H287" s="73" t="s">
        <v>379</v>
      </c>
      <c r="I287" s="85" t="s">
        <v>376</v>
      </c>
      <c r="J287" s="85" t="s">
        <v>454</v>
      </c>
      <c r="K287" s="85"/>
      <c r="L287" s="85" t="s">
        <v>1092</v>
      </c>
      <c r="M287" s="77"/>
    </row>
    <row r="288" spans="1:13" ht="19.5" customHeight="1">
      <c r="A288" s="92">
        <v>10300</v>
      </c>
      <c r="B288" s="95">
        <v>40163</v>
      </c>
      <c r="C288" s="85" t="s">
        <v>1093</v>
      </c>
      <c r="D288" s="93">
        <v>27.102498150000002</v>
      </c>
      <c r="E288" s="83">
        <v>3.9751234036605</v>
      </c>
      <c r="F288" s="94" t="s">
        <v>1094</v>
      </c>
      <c r="G288" s="85" t="s">
        <v>1095</v>
      </c>
      <c r="H288" s="73" t="s">
        <v>379</v>
      </c>
      <c r="I288" s="85" t="s">
        <v>376</v>
      </c>
      <c r="J288" s="85" t="s">
        <v>454</v>
      </c>
      <c r="K288" s="85"/>
      <c r="L288" s="85" t="s">
        <v>1092</v>
      </c>
      <c r="M288" s="77"/>
    </row>
    <row r="289" spans="1:13" ht="19.5" customHeight="1">
      <c r="A289" s="92">
        <v>10301</v>
      </c>
      <c r="B289" s="95">
        <v>40163</v>
      </c>
      <c r="C289" s="85" t="s">
        <v>1093</v>
      </c>
      <c r="D289" s="93">
        <v>30.5771774</v>
      </c>
      <c r="E289" s="83">
        <v>4.484754609258</v>
      </c>
      <c r="F289" s="94" t="s">
        <v>1094</v>
      </c>
      <c r="G289" s="85" t="s">
        <v>1095</v>
      </c>
      <c r="H289" s="73" t="s">
        <v>379</v>
      </c>
      <c r="I289" s="85" t="s">
        <v>376</v>
      </c>
      <c r="J289" s="85" t="s">
        <v>454</v>
      </c>
      <c r="K289" s="85"/>
      <c r="L289" s="85" t="s">
        <v>1092</v>
      </c>
      <c r="M289" s="77"/>
    </row>
    <row r="290" spans="1:13" ht="19.5" customHeight="1">
      <c r="A290" s="92">
        <v>10302</v>
      </c>
      <c r="B290" s="95">
        <v>40163</v>
      </c>
      <c r="C290" s="85" t="s">
        <v>1093</v>
      </c>
      <c r="D290" s="93">
        <v>27.797434000000003</v>
      </c>
      <c r="E290" s="83">
        <v>4.077049644780001</v>
      </c>
      <c r="F290" s="94" t="s">
        <v>1094</v>
      </c>
      <c r="G290" s="85" t="s">
        <v>1095</v>
      </c>
      <c r="H290" s="73" t="s">
        <v>379</v>
      </c>
      <c r="I290" s="85" t="s">
        <v>376</v>
      </c>
      <c r="J290" s="85" t="s">
        <v>454</v>
      </c>
      <c r="K290" s="85"/>
      <c r="L290" s="85" t="s">
        <v>1092</v>
      </c>
      <c r="M290" s="77"/>
    </row>
    <row r="291" spans="1:13" ht="19.5" customHeight="1">
      <c r="A291" s="92">
        <v>10304</v>
      </c>
      <c r="B291" s="95">
        <v>40163</v>
      </c>
      <c r="C291" s="85" t="s">
        <v>1093</v>
      </c>
      <c r="D291" s="93">
        <v>34.7467925</v>
      </c>
      <c r="E291" s="83">
        <v>5.096312055975</v>
      </c>
      <c r="F291" s="94" t="s">
        <v>1094</v>
      </c>
      <c r="G291" s="85" t="s">
        <v>1095</v>
      </c>
      <c r="H291" s="73" t="s">
        <v>379</v>
      </c>
      <c r="I291" s="85" t="s">
        <v>376</v>
      </c>
      <c r="J291" s="85" t="s">
        <v>454</v>
      </c>
      <c r="K291" s="85"/>
      <c r="L291" s="85" t="s">
        <v>1092</v>
      </c>
      <c r="M291" s="77"/>
    </row>
    <row r="292" spans="1:13" ht="19.5" customHeight="1">
      <c r="A292" s="92">
        <v>10305</v>
      </c>
      <c r="B292" s="95">
        <v>40163</v>
      </c>
      <c r="C292" s="85" t="s">
        <v>1093</v>
      </c>
      <c r="D292" s="93">
        <v>5.489993215</v>
      </c>
      <c r="E292" s="83">
        <v>0.80521730484405</v>
      </c>
      <c r="F292" s="94" t="s">
        <v>1094</v>
      </c>
      <c r="G292" s="85" t="s">
        <v>1095</v>
      </c>
      <c r="H292" s="73" t="s">
        <v>379</v>
      </c>
      <c r="I292" s="85" t="s">
        <v>376</v>
      </c>
      <c r="J292" s="85" t="s">
        <v>454</v>
      </c>
      <c r="K292" s="85"/>
      <c r="L292" s="85" t="s">
        <v>1092</v>
      </c>
      <c r="M292" s="77"/>
    </row>
    <row r="293" spans="1:13" ht="19.5" customHeight="1">
      <c r="A293" s="92">
        <v>10306</v>
      </c>
      <c r="B293" s="95">
        <v>40163</v>
      </c>
      <c r="C293" s="85" t="s">
        <v>1093</v>
      </c>
      <c r="D293" s="93">
        <v>34.7467925</v>
      </c>
      <c r="E293" s="83">
        <v>5.096312055975</v>
      </c>
      <c r="F293" s="94" t="s">
        <v>1094</v>
      </c>
      <c r="G293" s="85" t="s">
        <v>1095</v>
      </c>
      <c r="H293" s="73" t="s">
        <v>379</v>
      </c>
      <c r="I293" s="85" t="s">
        <v>376</v>
      </c>
      <c r="J293" s="85" t="s">
        <v>454</v>
      </c>
      <c r="K293" s="85"/>
      <c r="L293" s="85" t="s">
        <v>1092</v>
      </c>
      <c r="M293" s="77"/>
    </row>
    <row r="294" spans="1:13" ht="19.5" customHeight="1">
      <c r="A294" s="92">
        <v>10315</v>
      </c>
      <c r="B294" s="95">
        <v>40164</v>
      </c>
      <c r="C294" s="85" t="s">
        <v>1093</v>
      </c>
      <c r="D294" s="93">
        <v>80.6125586</v>
      </c>
      <c r="E294" s="83">
        <v>11.823443969862</v>
      </c>
      <c r="F294" s="94" t="s">
        <v>1094</v>
      </c>
      <c r="G294" s="85" t="s">
        <v>1095</v>
      </c>
      <c r="H294" s="73" t="s">
        <v>379</v>
      </c>
      <c r="I294" s="85" t="s">
        <v>376</v>
      </c>
      <c r="J294" s="85" t="s">
        <v>454</v>
      </c>
      <c r="K294" s="85"/>
      <c r="L294" s="85" t="s">
        <v>1092</v>
      </c>
      <c r="M294" s="77"/>
    </row>
    <row r="295" spans="1:13" ht="19.5" customHeight="1">
      <c r="A295" s="92">
        <v>10316</v>
      </c>
      <c r="B295" s="95">
        <v>40164</v>
      </c>
      <c r="C295" s="85" t="s">
        <v>1093</v>
      </c>
      <c r="D295" s="93">
        <v>223.560862945</v>
      </c>
      <c r="E295" s="83">
        <v>32.78967176814315</v>
      </c>
      <c r="F295" s="94" t="s">
        <v>1094</v>
      </c>
      <c r="G295" s="85" t="s">
        <v>1095</v>
      </c>
      <c r="H295" s="73" t="s">
        <v>379</v>
      </c>
      <c r="I295" s="85" t="s">
        <v>376</v>
      </c>
      <c r="J295" s="85" t="s">
        <v>454</v>
      </c>
      <c r="K295" s="85"/>
      <c r="L295" s="85" t="s">
        <v>1092</v>
      </c>
      <c r="M295" s="77"/>
    </row>
    <row r="296" spans="1:13" ht="19.5" customHeight="1">
      <c r="A296" s="92">
        <v>10317</v>
      </c>
      <c r="B296" s="95">
        <v>40164</v>
      </c>
      <c r="C296" s="85" t="s">
        <v>1093</v>
      </c>
      <c r="D296" s="93">
        <v>253.23462374</v>
      </c>
      <c r="E296" s="83">
        <v>37.141922263945794</v>
      </c>
      <c r="F296" s="94" t="s">
        <v>1094</v>
      </c>
      <c r="G296" s="85" t="s">
        <v>1095</v>
      </c>
      <c r="H296" s="73" t="s">
        <v>379</v>
      </c>
      <c r="I296" s="85" t="s">
        <v>376</v>
      </c>
      <c r="J296" s="85" t="s">
        <v>454</v>
      </c>
      <c r="K296" s="85"/>
      <c r="L296" s="85" t="s">
        <v>1092</v>
      </c>
      <c r="M296" s="77"/>
    </row>
    <row r="297" spans="1:13" ht="19.5" customHeight="1">
      <c r="A297" s="92">
        <v>10318</v>
      </c>
      <c r="B297" s="95">
        <v>40164</v>
      </c>
      <c r="C297" s="85" t="s">
        <v>1093</v>
      </c>
      <c r="D297" s="93">
        <v>341.533172841</v>
      </c>
      <c r="E297" s="83">
        <v>50.09267046058947</v>
      </c>
      <c r="F297" s="94" t="s">
        <v>1094</v>
      </c>
      <c r="G297" s="85" t="s">
        <v>1095</v>
      </c>
      <c r="H297" s="73" t="s">
        <v>379</v>
      </c>
      <c r="I297" s="85" t="s">
        <v>376</v>
      </c>
      <c r="J297" s="85" t="s">
        <v>454</v>
      </c>
      <c r="K297" s="85"/>
      <c r="L297" s="85" t="s">
        <v>1092</v>
      </c>
      <c r="M297" s="96"/>
    </row>
    <row r="298" spans="1:13" ht="19.5" customHeight="1">
      <c r="A298" s="92">
        <v>10319</v>
      </c>
      <c r="B298" s="95">
        <v>40164</v>
      </c>
      <c r="C298" s="85" t="s">
        <v>1093</v>
      </c>
      <c r="D298" s="93">
        <v>91.773228351</v>
      </c>
      <c r="E298" s="83">
        <v>13.46037940224117</v>
      </c>
      <c r="F298" s="94" t="s">
        <v>1094</v>
      </c>
      <c r="G298" s="85" t="s">
        <v>1095</v>
      </c>
      <c r="H298" s="73" t="s">
        <v>379</v>
      </c>
      <c r="I298" s="85" t="s">
        <v>376</v>
      </c>
      <c r="J298" s="85" t="s">
        <v>454</v>
      </c>
      <c r="K298" s="85"/>
      <c r="L298" s="85" t="s">
        <v>1092</v>
      </c>
      <c r="M298" s="96"/>
    </row>
    <row r="299" spans="1:13" ht="19.5" customHeight="1">
      <c r="A299" s="92">
        <v>10320</v>
      </c>
      <c r="B299" s="95">
        <v>40164</v>
      </c>
      <c r="C299" s="85" t="s">
        <v>1093</v>
      </c>
      <c r="D299" s="93">
        <v>161.155623615</v>
      </c>
      <c r="E299" s="83">
        <v>23.636695315612048</v>
      </c>
      <c r="F299" s="94" t="s">
        <v>1094</v>
      </c>
      <c r="G299" s="85" t="s">
        <v>1095</v>
      </c>
      <c r="H299" s="73" t="s">
        <v>379</v>
      </c>
      <c r="I299" s="85" t="s">
        <v>376</v>
      </c>
      <c r="J299" s="85" t="s">
        <v>454</v>
      </c>
      <c r="K299" s="85"/>
      <c r="L299" s="85" t="s">
        <v>1092</v>
      </c>
      <c r="M299" s="77"/>
    </row>
    <row r="300" spans="1:13" ht="19.5" customHeight="1">
      <c r="A300" s="92">
        <v>10321</v>
      </c>
      <c r="B300" s="95">
        <v>40164</v>
      </c>
      <c r="C300" s="85" t="s">
        <v>1093</v>
      </c>
      <c r="D300" s="93">
        <v>148.313209107</v>
      </c>
      <c r="E300" s="83">
        <v>21.75309837972369</v>
      </c>
      <c r="F300" s="94" t="s">
        <v>1094</v>
      </c>
      <c r="G300" s="85" t="s">
        <v>1095</v>
      </c>
      <c r="H300" s="73" t="s">
        <v>379</v>
      </c>
      <c r="I300" s="85" t="s">
        <v>376</v>
      </c>
      <c r="J300" s="85" t="s">
        <v>454</v>
      </c>
      <c r="K300" s="85"/>
      <c r="L300" s="85" t="s">
        <v>1092</v>
      </c>
      <c r="M300" s="77"/>
    </row>
    <row r="301" spans="1:13" ht="19.5" customHeight="1">
      <c r="A301" s="92">
        <v>10322</v>
      </c>
      <c r="B301" s="95">
        <v>40164</v>
      </c>
      <c r="C301" s="85" t="s">
        <v>1093</v>
      </c>
      <c r="D301" s="93">
        <v>46.6909609</v>
      </c>
      <c r="E301" s="83">
        <v>6.848163235203</v>
      </c>
      <c r="F301" s="94" t="s">
        <v>1094</v>
      </c>
      <c r="G301" s="85" t="s">
        <v>1095</v>
      </c>
      <c r="H301" s="73" t="s">
        <v>379</v>
      </c>
      <c r="I301" s="85" t="s">
        <v>376</v>
      </c>
      <c r="J301" s="85" t="s">
        <v>454</v>
      </c>
      <c r="K301" s="85"/>
      <c r="L301" s="85" t="s">
        <v>1092</v>
      </c>
      <c r="M301" s="77"/>
    </row>
    <row r="302" spans="1:13" ht="19.5" customHeight="1">
      <c r="A302" s="92">
        <v>10323</v>
      </c>
      <c r="B302" s="95">
        <v>40164</v>
      </c>
      <c r="C302" s="85" t="s">
        <v>1093</v>
      </c>
      <c r="D302" s="93">
        <v>239.37760289099998</v>
      </c>
      <c r="E302" s="83">
        <v>35.109513016022966</v>
      </c>
      <c r="F302" s="94" t="s">
        <v>1094</v>
      </c>
      <c r="G302" s="85" t="s">
        <v>1095</v>
      </c>
      <c r="H302" s="73" t="s">
        <v>379</v>
      </c>
      <c r="I302" s="85" t="s">
        <v>376</v>
      </c>
      <c r="J302" s="85" t="s">
        <v>454</v>
      </c>
      <c r="K302" s="85"/>
      <c r="L302" s="85" t="s">
        <v>1092</v>
      </c>
      <c r="M302" s="77"/>
    </row>
    <row r="303" spans="1:13" ht="19.5" customHeight="1">
      <c r="A303" s="92">
        <v>10324</v>
      </c>
      <c r="B303" s="95">
        <v>40164</v>
      </c>
      <c r="C303" s="85" t="s">
        <v>1093</v>
      </c>
      <c r="D303" s="93">
        <v>230.7187022</v>
      </c>
      <c r="E303" s="83">
        <v>33.839512051674</v>
      </c>
      <c r="F303" s="94" t="s">
        <v>1094</v>
      </c>
      <c r="G303" s="85" t="s">
        <v>1095</v>
      </c>
      <c r="H303" s="73" t="s">
        <v>379</v>
      </c>
      <c r="I303" s="85" t="s">
        <v>376</v>
      </c>
      <c r="J303" s="85" t="s">
        <v>454</v>
      </c>
      <c r="K303" s="85"/>
      <c r="L303" s="85" t="s">
        <v>1092</v>
      </c>
      <c r="M303" s="96"/>
    </row>
    <row r="304" spans="1:13" ht="19.5" customHeight="1">
      <c r="A304" s="92">
        <v>10325</v>
      </c>
      <c r="B304" s="95">
        <v>40164</v>
      </c>
      <c r="C304" s="85" t="s">
        <v>1093</v>
      </c>
      <c r="D304" s="93">
        <v>129.049587345</v>
      </c>
      <c r="E304" s="83">
        <v>18.927702975891147</v>
      </c>
      <c r="F304" s="94" t="s">
        <v>1094</v>
      </c>
      <c r="G304" s="85" t="s">
        <v>1095</v>
      </c>
      <c r="H304" s="73" t="s">
        <v>379</v>
      </c>
      <c r="I304" s="85" t="s">
        <v>376</v>
      </c>
      <c r="J304" s="85" t="s">
        <v>454</v>
      </c>
      <c r="K304" s="85"/>
      <c r="L304" s="85" t="s">
        <v>1092</v>
      </c>
      <c r="M304" s="96"/>
    </row>
    <row r="305" spans="1:13" ht="19.5" customHeight="1">
      <c r="A305" s="92">
        <v>10326</v>
      </c>
      <c r="B305" s="95">
        <v>40164</v>
      </c>
      <c r="C305" s="85" t="s">
        <v>1093</v>
      </c>
      <c r="D305" s="93">
        <v>30.368696645000004</v>
      </c>
      <c r="E305" s="83">
        <v>4.45417673692215</v>
      </c>
      <c r="F305" s="94" t="s">
        <v>1094</v>
      </c>
      <c r="G305" s="85" t="s">
        <v>1095</v>
      </c>
      <c r="H305" s="73" t="s">
        <v>379</v>
      </c>
      <c r="I305" s="85" t="s">
        <v>376</v>
      </c>
      <c r="J305" s="85" t="s">
        <v>454</v>
      </c>
      <c r="K305" s="85"/>
      <c r="L305" s="85" t="s">
        <v>1092</v>
      </c>
      <c r="M305" s="77"/>
    </row>
    <row r="306" spans="1:13" ht="19.5" customHeight="1">
      <c r="A306" s="92">
        <v>10327</v>
      </c>
      <c r="B306" s="95">
        <v>40164</v>
      </c>
      <c r="C306" s="85" t="s">
        <v>1093</v>
      </c>
      <c r="D306" s="93">
        <v>81.09901369500001</v>
      </c>
      <c r="E306" s="83">
        <v>11.89479233864565</v>
      </c>
      <c r="F306" s="94" t="s">
        <v>1094</v>
      </c>
      <c r="G306" s="85" t="s">
        <v>1095</v>
      </c>
      <c r="H306" s="73" t="s">
        <v>379</v>
      </c>
      <c r="I306" s="85" t="s">
        <v>376</v>
      </c>
      <c r="J306" s="85" t="s">
        <v>454</v>
      </c>
      <c r="K306" s="85"/>
      <c r="L306" s="85" t="s">
        <v>1092</v>
      </c>
      <c r="M306" s="77"/>
    </row>
    <row r="307" spans="1:13" ht="19.5" customHeight="1">
      <c r="A307" s="92">
        <v>10328</v>
      </c>
      <c r="B307" s="95">
        <v>40164</v>
      </c>
      <c r="C307" s="85" t="s">
        <v>1093</v>
      </c>
      <c r="D307" s="93">
        <v>38.707926845</v>
      </c>
      <c r="E307" s="83">
        <v>5.67729163035615</v>
      </c>
      <c r="F307" s="94" t="s">
        <v>1094</v>
      </c>
      <c r="G307" s="85" t="s">
        <v>1095</v>
      </c>
      <c r="H307" s="73" t="s">
        <v>379</v>
      </c>
      <c r="I307" s="85" t="s">
        <v>376</v>
      </c>
      <c r="J307" s="85" t="s">
        <v>454</v>
      </c>
      <c r="K307" s="85"/>
      <c r="L307" s="85" t="s">
        <v>1092</v>
      </c>
      <c r="M307" s="77"/>
    </row>
    <row r="308" spans="1:13" ht="19.5" customHeight="1">
      <c r="A308" s="92">
        <v>10329</v>
      </c>
      <c r="B308" s="95">
        <v>40164</v>
      </c>
      <c r="C308" s="85" t="s">
        <v>1093</v>
      </c>
      <c r="D308" s="93">
        <v>30.43819023</v>
      </c>
      <c r="E308" s="83">
        <v>4.4643693610341</v>
      </c>
      <c r="F308" s="94" t="s">
        <v>1094</v>
      </c>
      <c r="G308" s="85" t="s">
        <v>1095</v>
      </c>
      <c r="H308" s="73" t="s">
        <v>379</v>
      </c>
      <c r="I308" s="85" t="s">
        <v>376</v>
      </c>
      <c r="J308" s="85" t="s">
        <v>454</v>
      </c>
      <c r="K308" s="85"/>
      <c r="L308" s="85" t="s">
        <v>1092</v>
      </c>
      <c r="M308" s="77"/>
    </row>
    <row r="309" spans="1:13" ht="19.5" customHeight="1">
      <c r="A309" s="92">
        <v>10330</v>
      </c>
      <c r="B309" s="95">
        <v>40164</v>
      </c>
      <c r="C309" s="85" t="s">
        <v>1093</v>
      </c>
      <c r="D309" s="93">
        <v>186.312301385</v>
      </c>
      <c r="E309" s="83">
        <v>27.32642524413795</v>
      </c>
      <c r="F309" s="94" t="s">
        <v>1094</v>
      </c>
      <c r="G309" s="85" t="s">
        <v>1095</v>
      </c>
      <c r="H309" s="73" t="s">
        <v>379</v>
      </c>
      <c r="I309" s="85" t="s">
        <v>376</v>
      </c>
      <c r="J309" s="85" t="s">
        <v>454</v>
      </c>
      <c r="K309" s="85"/>
      <c r="L309" s="85" t="s">
        <v>1092</v>
      </c>
      <c r="M309" s="77"/>
    </row>
    <row r="310" spans="1:13" ht="19.5" customHeight="1">
      <c r="A310" s="92">
        <v>10331</v>
      </c>
      <c r="B310" s="95">
        <v>40164</v>
      </c>
      <c r="C310" s="85" t="s">
        <v>1093</v>
      </c>
      <c r="D310" s="93">
        <v>9.590114730000002</v>
      </c>
      <c r="E310" s="83">
        <v>1.4065821274491002</v>
      </c>
      <c r="F310" s="94" t="s">
        <v>1094</v>
      </c>
      <c r="G310" s="85" t="s">
        <v>1095</v>
      </c>
      <c r="H310" s="73" t="s">
        <v>379</v>
      </c>
      <c r="I310" s="85" t="s">
        <v>376</v>
      </c>
      <c r="J310" s="85" t="s">
        <v>454</v>
      </c>
      <c r="K310" s="85"/>
      <c r="L310" s="85" t="s">
        <v>1092</v>
      </c>
      <c r="M310" s="77"/>
    </row>
    <row r="311" spans="1:13" ht="19.5" customHeight="1">
      <c r="A311" s="92">
        <v>10332</v>
      </c>
      <c r="B311" s="95">
        <v>40164</v>
      </c>
      <c r="C311" s="85" t="s">
        <v>1093</v>
      </c>
      <c r="D311" s="93">
        <v>95.9011473</v>
      </c>
      <c r="E311" s="83">
        <v>14.065821274491</v>
      </c>
      <c r="F311" s="94" t="s">
        <v>1094</v>
      </c>
      <c r="G311" s="85" t="s">
        <v>1095</v>
      </c>
      <c r="H311" s="73" t="s">
        <v>379</v>
      </c>
      <c r="I311" s="85" t="s">
        <v>376</v>
      </c>
      <c r="J311" s="85" t="s">
        <v>454</v>
      </c>
      <c r="K311" s="85"/>
      <c r="L311" s="85" t="s">
        <v>1092</v>
      </c>
      <c r="M311" s="96"/>
    </row>
    <row r="312" spans="1:13" ht="19.5" customHeight="1">
      <c r="A312" s="92">
        <v>10333</v>
      </c>
      <c r="B312" s="95">
        <v>40164</v>
      </c>
      <c r="C312" s="85" t="s">
        <v>1093</v>
      </c>
      <c r="D312" s="93">
        <v>153.96998692600002</v>
      </c>
      <c r="E312" s="83">
        <v>22.582777982436422</v>
      </c>
      <c r="F312" s="94" t="s">
        <v>1094</v>
      </c>
      <c r="G312" s="85" t="s">
        <v>1095</v>
      </c>
      <c r="H312" s="73" t="s">
        <v>379</v>
      </c>
      <c r="I312" s="85" t="s">
        <v>376</v>
      </c>
      <c r="J312" s="85" t="s">
        <v>454</v>
      </c>
      <c r="K312" s="85"/>
      <c r="L312" s="85" t="s">
        <v>1092</v>
      </c>
      <c r="M312" s="96"/>
    </row>
    <row r="313" spans="1:13" ht="19.5" customHeight="1">
      <c r="A313" s="92">
        <v>10334</v>
      </c>
      <c r="B313" s="95">
        <v>40164</v>
      </c>
      <c r="C313" s="85" t="s">
        <v>1093</v>
      </c>
      <c r="D313" s="93">
        <v>72.2733284</v>
      </c>
      <c r="E313" s="83">
        <v>10.600329076427998</v>
      </c>
      <c r="F313" s="94" t="s">
        <v>1094</v>
      </c>
      <c r="G313" s="85" t="s">
        <v>1095</v>
      </c>
      <c r="H313" s="73" t="s">
        <v>379</v>
      </c>
      <c r="I313" s="85" t="s">
        <v>376</v>
      </c>
      <c r="J313" s="85" t="s">
        <v>454</v>
      </c>
      <c r="K313" s="85"/>
      <c r="L313" s="85" t="s">
        <v>1092</v>
      </c>
      <c r="M313" s="96"/>
    </row>
    <row r="314" spans="1:13" ht="19.5" customHeight="1">
      <c r="A314" s="92">
        <v>10348</v>
      </c>
      <c r="B314" s="95">
        <v>40165</v>
      </c>
      <c r="C314" s="85" t="s">
        <v>1093</v>
      </c>
      <c r="D314" s="93">
        <v>736.6320010000001</v>
      </c>
      <c r="E314" s="83">
        <v>108.04181558667001</v>
      </c>
      <c r="F314" s="94" t="s">
        <v>1094</v>
      </c>
      <c r="G314" s="85" t="s">
        <v>1095</v>
      </c>
      <c r="H314" s="73" t="s">
        <v>379</v>
      </c>
      <c r="I314" s="85" t="s">
        <v>376</v>
      </c>
      <c r="J314" s="85" t="s">
        <v>454</v>
      </c>
      <c r="K314" s="85"/>
      <c r="L314" s="85" t="s">
        <v>1092</v>
      </c>
      <c r="M314" s="96"/>
    </row>
    <row r="315" spans="1:13" ht="19.5" customHeight="1">
      <c r="A315" s="92">
        <v>10349</v>
      </c>
      <c r="B315" s="95">
        <v>40165</v>
      </c>
      <c r="C315" s="85" t="s">
        <v>1093</v>
      </c>
      <c r="D315" s="93">
        <v>510.0829139</v>
      </c>
      <c r="E315" s="83">
        <v>74.81386098171299</v>
      </c>
      <c r="F315" s="94" t="s">
        <v>1094</v>
      </c>
      <c r="G315" s="85" t="s">
        <v>1095</v>
      </c>
      <c r="H315" s="73" t="s">
        <v>379</v>
      </c>
      <c r="I315" s="85" t="s">
        <v>376</v>
      </c>
      <c r="J315" s="85" t="s">
        <v>454</v>
      </c>
      <c r="K315" s="85"/>
      <c r="L315" s="85" t="s">
        <v>1092</v>
      </c>
      <c r="M315" s="77"/>
    </row>
    <row r="316" spans="1:13" ht="19.5" customHeight="1">
      <c r="A316" s="92">
        <v>10350</v>
      </c>
      <c r="B316" s="95">
        <v>40165</v>
      </c>
      <c r="C316" s="85" t="s">
        <v>1093</v>
      </c>
      <c r="D316" s="93">
        <v>51.425252900000004</v>
      </c>
      <c r="E316" s="83">
        <v>7.542541842843001</v>
      </c>
      <c r="F316" s="94" t="s">
        <v>1094</v>
      </c>
      <c r="G316" s="85" t="s">
        <v>1095</v>
      </c>
      <c r="H316" s="73" t="s">
        <v>379</v>
      </c>
      <c r="I316" s="85" t="s">
        <v>376</v>
      </c>
      <c r="J316" s="85" t="s">
        <v>454</v>
      </c>
      <c r="K316" s="85"/>
      <c r="L316" s="85" t="s">
        <v>1092</v>
      </c>
      <c r="M316" s="96"/>
    </row>
    <row r="317" spans="1:13" ht="19.5" customHeight="1">
      <c r="A317" s="92">
        <v>10351</v>
      </c>
      <c r="B317" s="95">
        <v>40165</v>
      </c>
      <c r="C317" s="85" t="s">
        <v>1093</v>
      </c>
      <c r="D317" s="93">
        <v>59.7644831</v>
      </c>
      <c r="E317" s="83">
        <v>8.765656736277</v>
      </c>
      <c r="F317" s="94" t="s">
        <v>1094</v>
      </c>
      <c r="G317" s="85" t="s">
        <v>1095</v>
      </c>
      <c r="H317" s="73" t="s">
        <v>379</v>
      </c>
      <c r="I317" s="85" t="s">
        <v>376</v>
      </c>
      <c r="J317" s="85" t="s">
        <v>454</v>
      </c>
      <c r="K317" s="85"/>
      <c r="L317" s="85" t="s">
        <v>1092</v>
      </c>
      <c r="M317" s="96"/>
    </row>
    <row r="318" spans="1:13" ht="19.5" customHeight="1">
      <c r="A318" s="92">
        <v>10358</v>
      </c>
      <c r="B318" s="95">
        <v>40166</v>
      </c>
      <c r="C318" s="85" t="s">
        <v>1093</v>
      </c>
      <c r="D318" s="93">
        <v>48.6455095</v>
      </c>
      <c r="E318" s="83">
        <v>7.134836878365</v>
      </c>
      <c r="F318" s="94" t="s">
        <v>1094</v>
      </c>
      <c r="G318" s="85" t="s">
        <v>1095</v>
      </c>
      <c r="H318" s="73" t="s">
        <v>379</v>
      </c>
      <c r="I318" s="85" t="s">
        <v>376</v>
      </c>
      <c r="J318" s="85" t="s">
        <v>454</v>
      </c>
      <c r="K318" s="85"/>
      <c r="L318" s="85" t="s">
        <v>1092</v>
      </c>
      <c r="M318" s="96"/>
    </row>
    <row r="319" spans="1:13" ht="19.5" customHeight="1">
      <c r="A319" s="92">
        <v>10359</v>
      </c>
      <c r="B319" s="95">
        <v>40166</v>
      </c>
      <c r="C319" s="85" t="s">
        <v>1093</v>
      </c>
      <c r="D319" s="93">
        <v>55.594868000000005</v>
      </c>
      <c r="E319" s="83">
        <v>8.154099289560001</v>
      </c>
      <c r="F319" s="94" t="s">
        <v>1094</v>
      </c>
      <c r="G319" s="85" t="s">
        <v>1095</v>
      </c>
      <c r="H319" s="73" t="s">
        <v>379</v>
      </c>
      <c r="I319" s="85" t="s">
        <v>376</v>
      </c>
      <c r="J319" s="85" t="s">
        <v>454</v>
      </c>
      <c r="K319" s="85"/>
      <c r="L319" s="85" t="s">
        <v>1092</v>
      </c>
      <c r="M319" s="77"/>
    </row>
    <row r="320" spans="1:13" ht="19.5" customHeight="1">
      <c r="A320" s="92">
        <v>10360</v>
      </c>
      <c r="B320" s="95">
        <v>40166</v>
      </c>
      <c r="C320" s="85" t="s">
        <v>1093</v>
      </c>
      <c r="D320" s="93">
        <v>293.26292870000003</v>
      </c>
      <c r="E320" s="83">
        <v>43.012873752429</v>
      </c>
      <c r="F320" s="94" t="s">
        <v>1094</v>
      </c>
      <c r="G320" s="85" t="s">
        <v>1095</v>
      </c>
      <c r="H320" s="73" t="s">
        <v>379</v>
      </c>
      <c r="I320" s="85" t="s">
        <v>376</v>
      </c>
      <c r="J320" s="85" t="s">
        <v>454</v>
      </c>
      <c r="K320" s="85"/>
      <c r="L320" s="85" t="s">
        <v>1092</v>
      </c>
      <c r="M320" s="77"/>
    </row>
    <row r="321" spans="1:13" ht="19.5" customHeight="1">
      <c r="A321" s="92">
        <v>10361</v>
      </c>
      <c r="B321" s="95">
        <v>40166</v>
      </c>
      <c r="C321" s="85" t="s">
        <v>1093</v>
      </c>
      <c r="D321" s="93">
        <v>58.3746114</v>
      </c>
      <c r="E321" s="83">
        <v>8.561804254038</v>
      </c>
      <c r="F321" s="94" t="s">
        <v>1094</v>
      </c>
      <c r="G321" s="85" t="s">
        <v>1095</v>
      </c>
      <c r="H321" s="73" t="s">
        <v>379</v>
      </c>
      <c r="I321" s="85" t="s">
        <v>376</v>
      </c>
      <c r="J321" s="85" t="s">
        <v>454</v>
      </c>
      <c r="K321" s="85"/>
      <c r="L321" s="85" t="s">
        <v>1092</v>
      </c>
      <c r="M321" s="77"/>
    </row>
    <row r="322" spans="1:13" ht="19.5" customHeight="1">
      <c r="A322" s="92">
        <v>10362</v>
      </c>
      <c r="B322" s="95">
        <v>40166</v>
      </c>
      <c r="C322" s="85" t="s">
        <v>1093</v>
      </c>
      <c r="D322" s="93">
        <v>70.050786366</v>
      </c>
      <c r="E322" s="83">
        <v>10.274348836301218</v>
      </c>
      <c r="F322" s="94" t="s">
        <v>1094</v>
      </c>
      <c r="G322" s="85" t="s">
        <v>1095</v>
      </c>
      <c r="H322" s="73" t="s">
        <v>379</v>
      </c>
      <c r="I322" s="85" t="s">
        <v>376</v>
      </c>
      <c r="J322" s="85" t="s">
        <v>454</v>
      </c>
      <c r="K322" s="85"/>
      <c r="L322" s="85" t="s">
        <v>1092</v>
      </c>
      <c r="M322" s="77"/>
    </row>
    <row r="323" spans="1:13" ht="19.5" customHeight="1">
      <c r="A323" s="92">
        <v>10363</v>
      </c>
      <c r="B323" s="95">
        <v>40166</v>
      </c>
      <c r="C323" s="85" t="s">
        <v>1093</v>
      </c>
      <c r="D323" s="93">
        <v>66.7138416</v>
      </c>
      <c r="E323" s="83">
        <v>9.784919147472</v>
      </c>
      <c r="F323" s="94" t="s">
        <v>1094</v>
      </c>
      <c r="G323" s="85" t="s">
        <v>1095</v>
      </c>
      <c r="H323" s="73" t="s">
        <v>379</v>
      </c>
      <c r="I323" s="85" t="s">
        <v>376</v>
      </c>
      <c r="J323" s="85" t="s">
        <v>454</v>
      </c>
      <c r="K323" s="85"/>
      <c r="L323" s="85" t="s">
        <v>1092</v>
      </c>
      <c r="M323" s="77"/>
    </row>
    <row r="324" spans="1:13" ht="19.5" customHeight="1">
      <c r="A324" s="92">
        <v>10369</v>
      </c>
      <c r="B324" s="95">
        <v>40167</v>
      </c>
      <c r="C324" s="85" t="s">
        <v>1093</v>
      </c>
      <c r="D324" s="93">
        <v>27.797434000000003</v>
      </c>
      <c r="E324" s="83">
        <v>4.077049644780001</v>
      </c>
      <c r="F324" s="94" t="s">
        <v>1094</v>
      </c>
      <c r="G324" s="85" t="s">
        <v>1095</v>
      </c>
      <c r="H324" s="73" t="s">
        <v>379</v>
      </c>
      <c r="I324" s="85" t="s">
        <v>376</v>
      </c>
      <c r="J324" s="85" t="s">
        <v>454</v>
      </c>
      <c r="K324" s="85"/>
      <c r="L324" s="85" t="s">
        <v>1092</v>
      </c>
      <c r="M324" s="77"/>
    </row>
    <row r="325" spans="1:13" ht="19.5" customHeight="1">
      <c r="A325" s="92">
        <v>10370</v>
      </c>
      <c r="B325" s="95">
        <v>40167</v>
      </c>
      <c r="C325" s="85" t="s">
        <v>1093</v>
      </c>
      <c r="D325" s="93">
        <v>500.353812</v>
      </c>
      <c r="E325" s="83">
        <v>73.38689360604</v>
      </c>
      <c r="F325" s="94" t="s">
        <v>1094</v>
      </c>
      <c r="G325" s="85" t="s">
        <v>1095</v>
      </c>
      <c r="H325" s="73" t="s">
        <v>379</v>
      </c>
      <c r="I325" s="85" t="s">
        <v>376</v>
      </c>
      <c r="J325" s="85" t="s">
        <v>454</v>
      </c>
      <c r="K325" s="85"/>
      <c r="L325" s="85" t="s">
        <v>1092</v>
      </c>
      <c r="M325" s="77"/>
    </row>
    <row r="326" spans="1:13" ht="19.5" customHeight="1">
      <c r="A326" s="92">
        <v>10371</v>
      </c>
      <c r="B326" s="95">
        <v>40167</v>
      </c>
      <c r="C326" s="85" t="s">
        <v>1093</v>
      </c>
      <c r="D326" s="93">
        <v>622.6625216</v>
      </c>
      <c r="E326" s="83">
        <v>91.325912043072</v>
      </c>
      <c r="F326" s="94" t="s">
        <v>1094</v>
      </c>
      <c r="G326" s="85" t="s">
        <v>1095</v>
      </c>
      <c r="H326" s="73" t="s">
        <v>379</v>
      </c>
      <c r="I326" s="85" t="s">
        <v>376</v>
      </c>
      <c r="J326" s="85" t="s">
        <v>454</v>
      </c>
      <c r="K326" s="85"/>
      <c r="L326" s="85" t="s">
        <v>1092</v>
      </c>
      <c r="M326" s="77"/>
    </row>
    <row r="327" spans="1:13" ht="19.5" customHeight="1">
      <c r="A327" s="92">
        <v>10372</v>
      </c>
      <c r="B327" s="95">
        <v>40167</v>
      </c>
      <c r="C327" s="85" t="s">
        <v>1093</v>
      </c>
      <c r="D327" s="93">
        <v>141.7669134</v>
      </c>
      <c r="E327" s="83">
        <v>20.792953188377997</v>
      </c>
      <c r="F327" s="94" t="s">
        <v>1094</v>
      </c>
      <c r="G327" s="85" t="s">
        <v>1095</v>
      </c>
      <c r="H327" s="73" t="s">
        <v>379</v>
      </c>
      <c r="I327" s="85" t="s">
        <v>376</v>
      </c>
      <c r="J327" s="85" t="s">
        <v>454</v>
      </c>
      <c r="K327" s="85"/>
      <c r="L327" s="85" t="s">
        <v>1092</v>
      </c>
      <c r="M327" s="77"/>
    </row>
    <row r="328" spans="1:13" ht="19.5" customHeight="1">
      <c r="A328" s="92">
        <v>10373</v>
      </c>
      <c r="B328" s="95">
        <v>40167</v>
      </c>
      <c r="C328" s="85" t="s">
        <v>1093</v>
      </c>
      <c r="D328" s="93">
        <v>48.6455095</v>
      </c>
      <c r="E328" s="83">
        <v>7.134836878365</v>
      </c>
      <c r="F328" s="94" t="s">
        <v>1094</v>
      </c>
      <c r="G328" s="85" t="s">
        <v>1095</v>
      </c>
      <c r="H328" s="73" t="s">
        <v>379</v>
      </c>
      <c r="I328" s="85" t="s">
        <v>376</v>
      </c>
      <c r="J328" s="85" t="s">
        <v>454</v>
      </c>
      <c r="K328" s="85"/>
      <c r="L328" s="85" t="s">
        <v>1092</v>
      </c>
      <c r="M328" s="77"/>
    </row>
    <row r="329" spans="1:13" ht="19.5" customHeight="1">
      <c r="A329" s="92">
        <v>10374</v>
      </c>
      <c r="B329" s="95">
        <v>40167</v>
      </c>
      <c r="C329" s="85" t="s">
        <v>1093</v>
      </c>
      <c r="D329" s="93">
        <v>230.44072786</v>
      </c>
      <c r="E329" s="83">
        <v>33.7987415552262</v>
      </c>
      <c r="F329" s="94" t="s">
        <v>1094</v>
      </c>
      <c r="G329" s="85" t="s">
        <v>1095</v>
      </c>
      <c r="H329" s="73" t="s">
        <v>379</v>
      </c>
      <c r="I329" s="85" t="s">
        <v>376</v>
      </c>
      <c r="J329" s="85" t="s">
        <v>454</v>
      </c>
      <c r="K329" s="85"/>
      <c r="L329" s="85" t="s">
        <v>1092</v>
      </c>
      <c r="M329" s="77"/>
    </row>
    <row r="330" spans="1:13" ht="19.5" customHeight="1">
      <c r="A330" s="92">
        <v>10375</v>
      </c>
      <c r="B330" s="95">
        <v>40167</v>
      </c>
      <c r="C330" s="85" t="s">
        <v>1093</v>
      </c>
      <c r="D330" s="93">
        <v>66.57485443</v>
      </c>
      <c r="E330" s="83">
        <v>9.7645338992481</v>
      </c>
      <c r="F330" s="94" t="s">
        <v>1094</v>
      </c>
      <c r="G330" s="85" t="s">
        <v>1095</v>
      </c>
      <c r="H330" s="73" t="s">
        <v>379</v>
      </c>
      <c r="I330" s="85" t="s">
        <v>376</v>
      </c>
      <c r="J330" s="85" t="s">
        <v>454</v>
      </c>
      <c r="K330" s="85"/>
      <c r="L330" s="85" t="s">
        <v>1092</v>
      </c>
      <c r="M330" s="77"/>
    </row>
    <row r="331" spans="1:13" ht="19.5" customHeight="1">
      <c r="A331" s="92">
        <v>10376</v>
      </c>
      <c r="B331" s="95">
        <v>40167</v>
      </c>
      <c r="C331" s="85" t="s">
        <v>1093</v>
      </c>
      <c r="D331" s="93">
        <v>833.478261056</v>
      </c>
      <c r="E331" s="83">
        <v>122.24625654908351</v>
      </c>
      <c r="F331" s="94" t="s">
        <v>1094</v>
      </c>
      <c r="G331" s="85" t="s">
        <v>1095</v>
      </c>
      <c r="H331" s="73" t="s">
        <v>379</v>
      </c>
      <c r="I331" s="85" t="s">
        <v>376</v>
      </c>
      <c r="J331" s="85" t="s">
        <v>454</v>
      </c>
      <c r="K331" s="85"/>
      <c r="L331" s="85" t="s">
        <v>1092</v>
      </c>
      <c r="M331" s="77"/>
    </row>
    <row r="332" spans="1:13" ht="19.5" customHeight="1">
      <c r="A332" s="92">
        <v>10377</v>
      </c>
      <c r="B332" s="95">
        <v>40167</v>
      </c>
      <c r="C332" s="85" t="s">
        <v>1093</v>
      </c>
      <c r="D332" s="93">
        <v>803.3458426</v>
      </c>
      <c r="E332" s="83">
        <v>117.826734734142</v>
      </c>
      <c r="F332" s="94" t="s">
        <v>1094</v>
      </c>
      <c r="G332" s="85" t="s">
        <v>1095</v>
      </c>
      <c r="H332" s="73" t="s">
        <v>379</v>
      </c>
      <c r="I332" s="85" t="s">
        <v>376</v>
      </c>
      <c r="J332" s="85" t="s">
        <v>454</v>
      </c>
      <c r="K332" s="85"/>
      <c r="L332" s="85" t="s">
        <v>1092</v>
      </c>
      <c r="M332" s="77"/>
    </row>
    <row r="333" spans="1:13" ht="19.5" customHeight="1">
      <c r="A333" s="92">
        <v>10383</v>
      </c>
      <c r="B333" s="95">
        <v>40168</v>
      </c>
      <c r="C333" s="85" t="s">
        <v>1093</v>
      </c>
      <c r="D333" s="93">
        <v>265.92396006</v>
      </c>
      <c r="E333" s="83">
        <v>39.0030672220002</v>
      </c>
      <c r="F333" s="94" t="s">
        <v>1094</v>
      </c>
      <c r="G333" s="85" t="s">
        <v>1095</v>
      </c>
      <c r="H333" s="73" t="s">
        <v>379</v>
      </c>
      <c r="I333" s="85" t="s">
        <v>376</v>
      </c>
      <c r="J333" s="85" t="s">
        <v>454</v>
      </c>
      <c r="K333" s="85"/>
      <c r="L333" s="85" t="s">
        <v>1092</v>
      </c>
      <c r="M333" s="77"/>
    </row>
    <row r="334" spans="1:13" ht="19.5" customHeight="1">
      <c r="A334" s="92">
        <v>10384</v>
      </c>
      <c r="B334" s="95">
        <v>40168</v>
      </c>
      <c r="C334" s="85" t="s">
        <v>1093</v>
      </c>
      <c r="D334" s="93">
        <v>265.92396006</v>
      </c>
      <c r="E334" s="83">
        <v>39.0030672220002</v>
      </c>
      <c r="F334" s="94" t="s">
        <v>1094</v>
      </c>
      <c r="G334" s="85" t="s">
        <v>1095</v>
      </c>
      <c r="H334" s="73" t="s">
        <v>379</v>
      </c>
      <c r="I334" s="85" t="s">
        <v>376</v>
      </c>
      <c r="J334" s="85" t="s">
        <v>454</v>
      </c>
      <c r="K334" s="85"/>
      <c r="L334" s="85" t="s">
        <v>1092</v>
      </c>
      <c r="M334" s="77"/>
    </row>
    <row r="335" spans="1:13" ht="19.5" customHeight="1">
      <c r="A335" s="92">
        <v>10385</v>
      </c>
      <c r="B335" s="95">
        <v>40168</v>
      </c>
      <c r="C335" s="85" t="s">
        <v>1093</v>
      </c>
      <c r="D335" s="93">
        <v>157.071039444</v>
      </c>
      <c r="E335" s="83">
        <v>23.03760935525148</v>
      </c>
      <c r="F335" s="94" t="s">
        <v>1094</v>
      </c>
      <c r="G335" s="85" t="s">
        <v>1095</v>
      </c>
      <c r="H335" s="73" t="s">
        <v>379</v>
      </c>
      <c r="I335" s="85" t="s">
        <v>376</v>
      </c>
      <c r="J335" s="85" t="s">
        <v>454</v>
      </c>
      <c r="K335" s="85"/>
      <c r="L335" s="85" t="s">
        <v>1092</v>
      </c>
      <c r="M335" s="77"/>
    </row>
    <row r="336" spans="1:13" ht="19.5" customHeight="1">
      <c r="A336" s="92">
        <v>10386</v>
      </c>
      <c r="B336" s="95">
        <v>40168</v>
      </c>
      <c r="C336" s="85" t="s">
        <v>1093</v>
      </c>
      <c r="D336" s="93">
        <v>318.2806193</v>
      </c>
      <c r="E336" s="83">
        <v>46.682218432731</v>
      </c>
      <c r="F336" s="94" t="s">
        <v>1094</v>
      </c>
      <c r="G336" s="85" t="s">
        <v>1095</v>
      </c>
      <c r="H336" s="73" t="s">
        <v>379</v>
      </c>
      <c r="I336" s="85" t="s">
        <v>376</v>
      </c>
      <c r="J336" s="85" t="s">
        <v>454</v>
      </c>
      <c r="K336" s="85"/>
      <c r="L336" s="85" t="s">
        <v>1092</v>
      </c>
      <c r="M336" s="77"/>
    </row>
    <row r="337" spans="1:13" ht="19.5" customHeight="1">
      <c r="A337" s="92">
        <v>10387</v>
      </c>
      <c r="B337" s="95">
        <v>40168</v>
      </c>
      <c r="C337" s="85" t="s">
        <v>1093</v>
      </c>
      <c r="D337" s="93">
        <v>45.017944363000005</v>
      </c>
      <c r="E337" s="83">
        <v>6.602781899721211</v>
      </c>
      <c r="F337" s="94" t="s">
        <v>1094</v>
      </c>
      <c r="G337" s="85" t="s">
        <v>1095</v>
      </c>
      <c r="H337" s="73" t="s">
        <v>379</v>
      </c>
      <c r="I337" s="85" t="s">
        <v>376</v>
      </c>
      <c r="J337" s="85" t="s">
        <v>454</v>
      </c>
      <c r="K337" s="85"/>
      <c r="L337" s="85" t="s">
        <v>1092</v>
      </c>
      <c r="M337" s="77"/>
    </row>
    <row r="338" spans="1:13" ht="19.5" customHeight="1">
      <c r="A338" s="92">
        <v>10388</v>
      </c>
      <c r="B338" s="95">
        <v>40168</v>
      </c>
      <c r="C338" s="85" t="s">
        <v>1093</v>
      </c>
      <c r="D338" s="93">
        <v>72.96826425</v>
      </c>
      <c r="E338" s="83">
        <v>10.7022553175475</v>
      </c>
      <c r="F338" s="94" t="s">
        <v>1094</v>
      </c>
      <c r="G338" s="85" t="s">
        <v>1095</v>
      </c>
      <c r="H338" s="73" t="s">
        <v>379</v>
      </c>
      <c r="I338" s="85" t="s">
        <v>376</v>
      </c>
      <c r="J338" s="85" t="s">
        <v>454</v>
      </c>
      <c r="K338" s="85"/>
      <c r="L338" s="85" t="s">
        <v>1092</v>
      </c>
      <c r="M338" s="77"/>
    </row>
    <row r="339" spans="1:13" ht="19.5" customHeight="1">
      <c r="A339" s="92">
        <v>10389</v>
      </c>
      <c r="B339" s="95">
        <v>40168</v>
      </c>
      <c r="C339" s="85" t="s">
        <v>1093</v>
      </c>
      <c r="D339" s="93">
        <v>77.6042685</v>
      </c>
      <c r="E339" s="83">
        <v>11.382218060895001</v>
      </c>
      <c r="F339" s="94" t="s">
        <v>1094</v>
      </c>
      <c r="G339" s="85" t="s">
        <v>1095</v>
      </c>
      <c r="H339" s="73" t="s">
        <v>379</v>
      </c>
      <c r="I339" s="85" t="s">
        <v>376</v>
      </c>
      <c r="J339" s="85" t="s">
        <v>454</v>
      </c>
      <c r="K339" s="85"/>
      <c r="L339" s="85" t="s">
        <v>1092</v>
      </c>
      <c r="M339" s="77"/>
    </row>
    <row r="340" spans="1:13" ht="19.5" customHeight="1">
      <c r="A340" s="92">
        <v>10390</v>
      </c>
      <c r="B340" s="95">
        <v>40168</v>
      </c>
      <c r="C340" s="85" t="s">
        <v>1093</v>
      </c>
      <c r="D340" s="93">
        <v>24.83336592</v>
      </c>
      <c r="E340" s="83">
        <v>3.6423097794863994</v>
      </c>
      <c r="F340" s="94" t="s">
        <v>1094</v>
      </c>
      <c r="G340" s="85" t="s">
        <v>1095</v>
      </c>
      <c r="H340" s="73" t="s">
        <v>379</v>
      </c>
      <c r="I340" s="85" t="s">
        <v>376</v>
      </c>
      <c r="J340" s="85" t="s">
        <v>454</v>
      </c>
      <c r="K340" s="85"/>
      <c r="L340" s="85" t="s">
        <v>1092</v>
      </c>
      <c r="M340" s="77"/>
    </row>
    <row r="341" spans="1:13" ht="19.5" customHeight="1">
      <c r="A341" s="92">
        <v>10391</v>
      </c>
      <c r="B341" s="95">
        <v>40168</v>
      </c>
      <c r="C341" s="85" t="s">
        <v>1093</v>
      </c>
      <c r="D341" s="93">
        <v>43.872279792</v>
      </c>
      <c r="E341" s="83">
        <v>6.43474727709264</v>
      </c>
      <c r="F341" s="94" t="s">
        <v>1094</v>
      </c>
      <c r="G341" s="85" t="s">
        <v>1095</v>
      </c>
      <c r="H341" s="73" t="s">
        <v>379</v>
      </c>
      <c r="I341" s="85" t="s">
        <v>376</v>
      </c>
      <c r="J341" s="85" t="s">
        <v>454</v>
      </c>
      <c r="K341" s="85"/>
      <c r="L341" s="85" t="s">
        <v>1092</v>
      </c>
      <c r="M341" s="77"/>
    </row>
    <row r="342" spans="1:13" ht="19.5" customHeight="1">
      <c r="A342" s="92">
        <v>10392</v>
      </c>
      <c r="B342" s="95">
        <v>40168</v>
      </c>
      <c r="C342" s="85" t="s">
        <v>1093</v>
      </c>
      <c r="D342" s="93">
        <v>30.00698382</v>
      </c>
      <c r="E342" s="83">
        <v>4.401124316879399</v>
      </c>
      <c r="F342" s="94" t="s">
        <v>1094</v>
      </c>
      <c r="G342" s="85" t="s">
        <v>1095</v>
      </c>
      <c r="H342" s="73" t="s">
        <v>379</v>
      </c>
      <c r="I342" s="85" t="s">
        <v>376</v>
      </c>
      <c r="J342" s="85" t="s">
        <v>454</v>
      </c>
      <c r="K342" s="85"/>
      <c r="L342" s="85" t="s">
        <v>1092</v>
      </c>
      <c r="M342" s="77"/>
    </row>
    <row r="343" spans="1:13" ht="19.5" customHeight="1">
      <c r="A343" s="92">
        <v>10399</v>
      </c>
      <c r="B343" s="95">
        <v>40169</v>
      </c>
      <c r="C343" s="85" t="s">
        <v>1093</v>
      </c>
      <c r="D343" s="93">
        <v>122.09738244</v>
      </c>
      <c r="E343" s="83">
        <v>17.9080230824748</v>
      </c>
      <c r="F343" s="94" t="s">
        <v>1094</v>
      </c>
      <c r="G343" s="85" t="s">
        <v>1095</v>
      </c>
      <c r="H343" s="73" t="s">
        <v>379</v>
      </c>
      <c r="I343" s="85" t="s">
        <v>376</v>
      </c>
      <c r="J343" s="85" t="s">
        <v>454</v>
      </c>
      <c r="K343" s="85"/>
      <c r="L343" s="85" t="s">
        <v>1092</v>
      </c>
      <c r="M343" s="77"/>
    </row>
    <row r="344" spans="1:13" ht="19.5" customHeight="1">
      <c r="A344" s="92">
        <v>10401</v>
      </c>
      <c r="B344" s="95">
        <v>40170</v>
      </c>
      <c r="C344" s="85" t="s">
        <v>1093</v>
      </c>
      <c r="D344" s="93">
        <v>582</v>
      </c>
      <c r="E344" s="83">
        <v>85.36193999999999</v>
      </c>
      <c r="F344" s="94" t="s">
        <v>1094</v>
      </c>
      <c r="G344" s="85" t="s">
        <v>1095</v>
      </c>
      <c r="H344" s="73" t="s">
        <v>379</v>
      </c>
      <c r="I344" s="85" t="s">
        <v>376</v>
      </c>
      <c r="J344" s="85" t="s">
        <v>454</v>
      </c>
      <c r="K344" s="85"/>
      <c r="L344" s="85" t="s">
        <v>1092</v>
      </c>
      <c r="M344" s="77"/>
    </row>
    <row r="345" spans="1:13" ht="19.5" customHeight="1">
      <c r="A345" s="92">
        <v>10403</v>
      </c>
      <c r="B345" s="95">
        <v>40174</v>
      </c>
      <c r="C345" s="85" t="s">
        <v>1093</v>
      </c>
      <c r="D345" s="93">
        <v>44</v>
      </c>
      <c r="E345" s="83">
        <v>6.45348</v>
      </c>
      <c r="F345" s="94" t="s">
        <v>1094</v>
      </c>
      <c r="G345" s="85" t="s">
        <v>1095</v>
      </c>
      <c r="H345" s="73" t="s">
        <v>379</v>
      </c>
      <c r="I345" s="85" t="s">
        <v>376</v>
      </c>
      <c r="J345" s="85" t="s">
        <v>454</v>
      </c>
      <c r="K345" s="85"/>
      <c r="L345" s="85" t="s">
        <v>1092</v>
      </c>
      <c r="M345" s="77"/>
    </row>
    <row r="346" spans="1:13" ht="19.5" customHeight="1">
      <c r="A346" s="92">
        <v>10408</v>
      </c>
      <c r="B346" s="95">
        <v>40175</v>
      </c>
      <c r="C346" s="85" t="s">
        <v>1093</v>
      </c>
      <c r="D346" s="93">
        <v>334.97</v>
      </c>
      <c r="E346" s="83">
        <v>49.1300499</v>
      </c>
      <c r="F346" s="94" t="s">
        <v>1094</v>
      </c>
      <c r="G346" s="85" t="s">
        <v>1095</v>
      </c>
      <c r="H346" s="73" t="s">
        <v>379</v>
      </c>
      <c r="I346" s="85" t="s">
        <v>376</v>
      </c>
      <c r="J346" s="85" t="s">
        <v>454</v>
      </c>
      <c r="K346" s="85"/>
      <c r="L346" s="85" t="s">
        <v>1092</v>
      </c>
      <c r="M346" s="77"/>
    </row>
    <row r="347" spans="1:13" ht="19.5" customHeight="1">
      <c r="A347" s="92">
        <v>10010</v>
      </c>
      <c r="B347" s="80">
        <v>40149</v>
      </c>
      <c r="C347" s="85" t="s">
        <v>1097</v>
      </c>
      <c r="D347" s="93">
        <v>494.99280784800004</v>
      </c>
      <c r="E347" s="83">
        <v>72.60059512706616</v>
      </c>
      <c r="F347" s="94" t="s">
        <v>980</v>
      </c>
      <c r="G347" s="85" t="s">
        <v>981</v>
      </c>
      <c r="H347" s="73" t="s">
        <v>379</v>
      </c>
      <c r="I347" s="85" t="s">
        <v>376</v>
      </c>
      <c r="J347" s="73" t="s">
        <v>455</v>
      </c>
      <c r="K347" s="85"/>
      <c r="L347" s="85" t="s">
        <v>1037</v>
      </c>
      <c r="M347" s="77"/>
    </row>
    <row r="348" spans="1:13" ht="19.5" customHeight="1">
      <c r="A348" s="92">
        <v>10012</v>
      </c>
      <c r="B348" s="95">
        <v>40150</v>
      </c>
      <c r="C348" s="85" t="s">
        <v>1097</v>
      </c>
      <c r="D348" s="93">
        <v>139.50501527199998</v>
      </c>
      <c r="E348" s="83">
        <v>20.461200589944237</v>
      </c>
      <c r="F348" s="94" t="s">
        <v>1127</v>
      </c>
      <c r="G348" s="85" t="s">
        <v>981</v>
      </c>
      <c r="H348" s="73" t="s">
        <v>379</v>
      </c>
      <c r="I348" s="85" t="s">
        <v>376</v>
      </c>
      <c r="J348" s="73" t="s">
        <v>455</v>
      </c>
      <c r="K348" s="85"/>
      <c r="L348" s="85" t="s">
        <v>1037</v>
      </c>
      <c r="M348" s="77"/>
    </row>
    <row r="349" spans="1:13" ht="19.5" customHeight="1">
      <c r="A349" s="92">
        <v>10013</v>
      </c>
      <c r="B349" s="95">
        <v>40150</v>
      </c>
      <c r="C349" s="85" t="s">
        <v>1126</v>
      </c>
      <c r="D349" s="93">
        <v>1665.7334350160002</v>
      </c>
      <c r="E349" s="83">
        <v>244.31312291379675</v>
      </c>
      <c r="F349" s="94" t="s">
        <v>1127</v>
      </c>
      <c r="G349" s="85" t="s">
        <v>490</v>
      </c>
      <c r="H349" s="73" t="s">
        <v>379</v>
      </c>
      <c r="I349" s="85" t="s">
        <v>376</v>
      </c>
      <c r="J349" s="73" t="s">
        <v>455</v>
      </c>
      <c r="K349" s="85"/>
      <c r="L349" s="85" t="s">
        <v>1037</v>
      </c>
      <c r="M349" s="77"/>
    </row>
    <row r="350" spans="1:13" ht="19.5" customHeight="1">
      <c r="A350" s="92">
        <v>10014</v>
      </c>
      <c r="B350" s="95">
        <v>40150</v>
      </c>
      <c r="C350" s="85" t="s">
        <v>1126</v>
      </c>
      <c r="D350" s="93">
        <v>137734.8955983</v>
      </c>
      <c r="E350" s="83">
        <v>20201.577137402663</v>
      </c>
      <c r="F350" s="94" t="s">
        <v>1127</v>
      </c>
      <c r="G350" s="85" t="s">
        <v>981</v>
      </c>
      <c r="H350" s="73" t="s">
        <v>379</v>
      </c>
      <c r="I350" s="85" t="s">
        <v>376</v>
      </c>
      <c r="J350" s="73" t="s">
        <v>455</v>
      </c>
      <c r="K350" s="85"/>
      <c r="L350" s="85" t="s">
        <v>1037</v>
      </c>
      <c r="M350" s="77"/>
    </row>
    <row r="351" spans="1:13" ht="19.5" customHeight="1">
      <c r="A351" s="92">
        <v>10089</v>
      </c>
      <c r="B351" s="95">
        <v>40151</v>
      </c>
      <c r="C351" s="85" t="s">
        <v>1126</v>
      </c>
      <c r="D351" s="93">
        <v>7492.7983347</v>
      </c>
      <c r="E351" s="83">
        <v>1098.968731750449</v>
      </c>
      <c r="F351" s="94" t="s">
        <v>980</v>
      </c>
      <c r="G351" s="85" t="s">
        <v>981</v>
      </c>
      <c r="H351" s="73" t="s">
        <v>379</v>
      </c>
      <c r="I351" s="85" t="s">
        <v>376</v>
      </c>
      <c r="J351" s="73" t="s">
        <v>455</v>
      </c>
      <c r="K351" s="85"/>
      <c r="L351" s="85" t="s">
        <v>1037</v>
      </c>
      <c r="M351" s="77"/>
    </row>
    <row r="352" spans="1:13" ht="19.5" customHeight="1">
      <c r="A352" s="92">
        <v>10353</v>
      </c>
      <c r="B352" s="95">
        <v>40166</v>
      </c>
      <c r="C352" s="85" t="s">
        <v>1097</v>
      </c>
      <c r="D352" s="93">
        <v>563.442517512</v>
      </c>
      <c r="E352" s="83">
        <v>82.64011404348504</v>
      </c>
      <c r="F352" s="94" t="s">
        <v>1128</v>
      </c>
      <c r="G352" s="85" t="s">
        <v>981</v>
      </c>
      <c r="H352" s="73" t="s">
        <v>379</v>
      </c>
      <c r="I352" s="85" t="s">
        <v>376</v>
      </c>
      <c r="J352" s="73" t="s">
        <v>455</v>
      </c>
      <c r="K352" s="85"/>
      <c r="L352" s="85" t="s">
        <v>1037</v>
      </c>
      <c r="M352" s="96"/>
    </row>
    <row r="353" spans="1:13" ht="19.5" customHeight="1">
      <c r="A353" s="92">
        <v>10367</v>
      </c>
      <c r="B353" s="95">
        <v>40167</v>
      </c>
      <c r="C353" s="85" t="s">
        <v>1126</v>
      </c>
      <c r="D353" s="93">
        <v>4753.3612140000005</v>
      </c>
      <c r="E353" s="83">
        <v>697.17548925738</v>
      </c>
      <c r="F353" s="94" t="s">
        <v>1128</v>
      </c>
      <c r="G353" s="85" t="s">
        <v>981</v>
      </c>
      <c r="H353" s="73" t="s">
        <v>379</v>
      </c>
      <c r="I353" s="85" t="s">
        <v>376</v>
      </c>
      <c r="J353" s="73" t="s">
        <v>455</v>
      </c>
      <c r="K353" s="85"/>
      <c r="L353" s="85" t="s">
        <v>1037</v>
      </c>
      <c r="M353" s="77"/>
    </row>
    <row r="354" spans="1:13" ht="19.5" customHeight="1">
      <c r="A354" s="92">
        <v>10381</v>
      </c>
      <c r="B354" s="80">
        <v>40168</v>
      </c>
      <c r="C354" s="85" t="s">
        <v>1097</v>
      </c>
      <c r="D354" s="93">
        <v>225.98263200800002</v>
      </c>
      <c r="E354" s="83">
        <v>33.144872636613364</v>
      </c>
      <c r="F354" s="94" t="s">
        <v>980</v>
      </c>
      <c r="G354" s="85" t="s">
        <v>981</v>
      </c>
      <c r="H354" s="73" t="s">
        <v>379</v>
      </c>
      <c r="I354" s="85" t="s">
        <v>376</v>
      </c>
      <c r="J354" s="73" t="s">
        <v>455</v>
      </c>
      <c r="K354" s="85"/>
      <c r="L354" s="85" t="s">
        <v>1037</v>
      </c>
      <c r="M354" s="96"/>
    </row>
    <row r="355" spans="1:13" ht="19.5" customHeight="1">
      <c r="A355" s="92">
        <v>10397</v>
      </c>
      <c r="B355" s="80">
        <v>40169</v>
      </c>
      <c r="C355" s="85" t="s">
        <v>1126</v>
      </c>
      <c r="D355" s="93">
        <v>2599.060079</v>
      </c>
      <c r="E355" s="83">
        <v>381.20414178692994</v>
      </c>
      <c r="F355" s="94" t="s">
        <v>980</v>
      </c>
      <c r="G355" s="85" t="s">
        <v>981</v>
      </c>
      <c r="H355" s="73" t="s">
        <v>379</v>
      </c>
      <c r="I355" s="85" t="s">
        <v>376</v>
      </c>
      <c r="J355" s="73" t="s">
        <v>455</v>
      </c>
      <c r="K355" s="85"/>
      <c r="L355" s="85" t="s">
        <v>1037</v>
      </c>
      <c r="M355" s="77"/>
    </row>
    <row r="356" spans="1:13" ht="19.5" customHeight="1">
      <c r="A356" s="92">
        <v>10015</v>
      </c>
      <c r="B356" s="95">
        <v>40150</v>
      </c>
      <c r="C356" s="85" t="s">
        <v>885</v>
      </c>
      <c r="D356" s="93">
        <v>11210</v>
      </c>
      <c r="E356" s="97">
        <v>1639.5984227092426</v>
      </c>
      <c r="F356" s="98" t="s">
        <v>886</v>
      </c>
      <c r="G356" s="73" t="s">
        <v>724</v>
      </c>
      <c r="H356" s="73" t="s">
        <v>379</v>
      </c>
      <c r="I356" s="85" t="s">
        <v>376</v>
      </c>
      <c r="J356" s="73" t="s">
        <v>455</v>
      </c>
      <c r="K356" s="85"/>
      <c r="L356" s="85" t="s">
        <v>887</v>
      </c>
      <c r="M356" s="77"/>
    </row>
    <row r="357" spans="1:13" ht="19.5" customHeight="1">
      <c r="A357" s="92">
        <v>10016</v>
      </c>
      <c r="B357" s="95">
        <v>40150</v>
      </c>
      <c r="C357" s="85" t="s">
        <v>1144</v>
      </c>
      <c r="D357" s="93">
        <v>11210</v>
      </c>
      <c r="E357" s="97">
        <v>1639.5984227092426</v>
      </c>
      <c r="F357" s="98" t="s">
        <v>886</v>
      </c>
      <c r="G357" s="73" t="s">
        <v>724</v>
      </c>
      <c r="H357" s="73" t="s">
        <v>379</v>
      </c>
      <c r="I357" s="85" t="s">
        <v>376</v>
      </c>
      <c r="J357" s="73" t="s">
        <v>455</v>
      </c>
      <c r="K357" s="85"/>
      <c r="L357" s="85" t="s">
        <v>887</v>
      </c>
      <c r="M357" s="96"/>
    </row>
    <row r="358" spans="1:13" ht="19.5" customHeight="1">
      <c r="A358" s="92">
        <v>10017</v>
      </c>
      <c r="B358" s="95">
        <v>40150</v>
      </c>
      <c r="C358" s="85" t="s">
        <v>1145</v>
      </c>
      <c r="D358" s="93">
        <v>11210</v>
      </c>
      <c r="E358" s="97">
        <v>1639.5984227092426</v>
      </c>
      <c r="F358" s="98" t="s">
        <v>886</v>
      </c>
      <c r="G358" s="73" t="s">
        <v>724</v>
      </c>
      <c r="H358" s="73" t="s">
        <v>379</v>
      </c>
      <c r="I358" s="85" t="s">
        <v>376</v>
      </c>
      <c r="J358" s="73" t="s">
        <v>455</v>
      </c>
      <c r="K358" s="85"/>
      <c r="L358" s="85" t="s">
        <v>887</v>
      </c>
      <c r="M358" s="96"/>
    </row>
    <row r="359" spans="1:13" ht="19.5" customHeight="1">
      <c r="A359" s="92">
        <v>10018</v>
      </c>
      <c r="B359" s="95">
        <v>40150</v>
      </c>
      <c r="C359" s="85" t="s">
        <v>1142</v>
      </c>
      <c r="D359" s="93">
        <v>11210</v>
      </c>
      <c r="E359" s="97">
        <v>1639.5984227092426</v>
      </c>
      <c r="F359" s="98" t="s">
        <v>364</v>
      </c>
      <c r="G359" s="73" t="s">
        <v>724</v>
      </c>
      <c r="H359" s="73" t="s">
        <v>379</v>
      </c>
      <c r="I359" s="85" t="s">
        <v>376</v>
      </c>
      <c r="J359" s="73" t="s">
        <v>455</v>
      </c>
      <c r="K359" s="85"/>
      <c r="L359" s="85" t="s">
        <v>887</v>
      </c>
      <c r="M359" s="77"/>
    </row>
    <row r="360" spans="1:13" ht="19.5" customHeight="1">
      <c r="A360" s="92">
        <v>10019</v>
      </c>
      <c r="B360" s="95">
        <v>40150</v>
      </c>
      <c r="C360" s="85" t="s">
        <v>1143</v>
      </c>
      <c r="D360" s="93">
        <v>11210</v>
      </c>
      <c r="E360" s="97">
        <v>1639.5984227092426</v>
      </c>
      <c r="F360" s="98" t="s">
        <v>886</v>
      </c>
      <c r="G360" s="73" t="s">
        <v>724</v>
      </c>
      <c r="H360" s="73" t="s">
        <v>379</v>
      </c>
      <c r="I360" s="85" t="s">
        <v>376</v>
      </c>
      <c r="J360" s="73" t="s">
        <v>455</v>
      </c>
      <c r="K360" s="85"/>
      <c r="L360" s="85" t="s">
        <v>887</v>
      </c>
      <c r="M360" s="77"/>
    </row>
    <row r="361" spans="1:13" ht="19.5" customHeight="1">
      <c r="A361" s="92">
        <v>10020</v>
      </c>
      <c r="B361" s="95">
        <v>40150</v>
      </c>
      <c r="C361" s="85" t="s">
        <v>1146</v>
      </c>
      <c r="D361" s="93">
        <v>11210</v>
      </c>
      <c r="E361" s="97">
        <v>1639.5984227092426</v>
      </c>
      <c r="F361" s="98" t="s">
        <v>886</v>
      </c>
      <c r="G361" s="73" t="s">
        <v>724</v>
      </c>
      <c r="H361" s="73" t="s">
        <v>379</v>
      </c>
      <c r="I361" s="85" t="s">
        <v>376</v>
      </c>
      <c r="J361" s="73" t="s">
        <v>455</v>
      </c>
      <c r="K361" s="85"/>
      <c r="L361" s="85" t="s">
        <v>887</v>
      </c>
      <c r="M361" s="96"/>
    </row>
    <row r="362" spans="1:13" ht="19.5" customHeight="1">
      <c r="A362" s="92">
        <v>10021</v>
      </c>
      <c r="B362" s="95">
        <v>40150</v>
      </c>
      <c r="C362" s="85" t="s">
        <v>1003</v>
      </c>
      <c r="D362" s="93">
        <v>18370.155620319998</v>
      </c>
      <c r="E362" s="97">
        <v>2608.6</v>
      </c>
      <c r="F362" s="98" t="s">
        <v>1137</v>
      </c>
      <c r="G362" s="73" t="s">
        <v>724</v>
      </c>
      <c r="H362" s="73" t="s">
        <v>379</v>
      </c>
      <c r="I362" s="85" t="s">
        <v>376</v>
      </c>
      <c r="J362" s="73" t="s">
        <v>455</v>
      </c>
      <c r="K362" s="85"/>
      <c r="L362" s="85" t="s">
        <v>1037</v>
      </c>
      <c r="M362" s="77"/>
    </row>
    <row r="363" spans="1:13" ht="19.5" customHeight="1">
      <c r="A363" s="92">
        <v>10022</v>
      </c>
      <c r="B363" s="95">
        <v>40150</v>
      </c>
      <c r="C363" s="85" t="s">
        <v>1018</v>
      </c>
      <c r="D363" s="93">
        <v>9107.61414696</v>
      </c>
      <c r="E363" s="97">
        <v>1293.3</v>
      </c>
      <c r="F363" s="98" t="s">
        <v>1019</v>
      </c>
      <c r="G363" s="73" t="s">
        <v>724</v>
      </c>
      <c r="H363" s="73" t="s">
        <v>379</v>
      </c>
      <c r="I363" s="85" t="s">
        <v>376</v>
      </c>
      <c r="J363" s="73" t="s">
        <v>455</v>
      </c>
      <c r="K363" s="85"/>
      <c r="L363" s="85" t="s">
        <v>1037</v>
      </c>
      <c r="M363" s="96"/>
    </row>
    <row r="364" spans="1:13" ht="19.5" customHeight="1">
      <c r="A364" s="92">
        <v>10023</v>
      </c>
      <c r="B364" s="95">
        <v>40150</v>
      </c>
      <c r="C364" s="85" t="s">
        <v>1136</v>
      </c>
      <c r="D364" s="93">
        <v>20560.26464352</v>
      </c>
      <c r="E364" s="97">
        <v>2919.6</v>
      </c>
      <c r="F364" s="98" t="s">
        <v>1137</v>
      </c>
      <c r="G364" s="73" t="s">
        <v>724</v>
      </c>
      <c r="H364" s="73" t="s">
        <v>379</v>
      </c>
      <c r="I364" s="85" t="s">
        <v>376</v>
      </c>
      <c r="J364" s="73" t="s">
        <v>455</v>
      </c>
      <c r="K364" s="85"/>
      <c r="L364" s="85" t="s">
        <v>1037</v>
      </c>
      <c r="M364" s="77"/>
    </row>
    <row r="365" spans="1:13" ht="19.5" customHeight="1">
      <c r="A365" s="92">
        <v>10024</v>
      </c>
      <c r="B365" s="95">
        <v>40150</v>
      </c>
      <c r="C365" s="85" t="s">
        <v>1138</v>
      </c>
      <c r="D365" s="93">
        <v>23478.391257776002</v>
      </c>
      <c r="E365" s="97">
        <v>3333.98</v>
      </c>
      <c r="F365" s="98" t="s">
        <v>491</v>
      </c>
      <c r="G365" s="73" t="s">
        <v>724</v>
      </c>
      <c r="H365" s="73" t="s">
        <v>379</v>
      </c>
      <c r="I365" s="85" t="s">
        <v>376</v>
      </c>
      <c r="J365" s="73" t="s">
        <v>455</v>
      </c>
      <c r="K365" s="85"/>
      <c r="L365" s="85" t="s">
        <v>1037</v>
      </c>
      <c r="M365" s="77"/>
    </row>
    <row r="366" spans="1:13" ht="19.5" customHeight="1">
      <c r="A366" s="92">
        <v>10025</v>
      </c>
      <c r="B366" s="95">
        <v>40150</v>
      </c>
      <c r="C366" s="85" t="s">
        <v>1006</v>
      </c>
      <c r="D366" s="93">
        <v>27621.711337808003</v>
      </c>
      <c r="E366" s="97">
        <v>3922.34</v>
      </c>
      <c r="F366" s="98" t="s">
        <v>491</v>
      </c>
      <c r="G366" s="73" t="s">
        <v>724</v>
      </c>
      <c r="H366" s="73" t="s">
        <v>379</v>
      </c>
      <c r="I366" s="85" t="s">
        <v>376</v>
      </c>
      <c r="J366" s="73" t="s">
        <v>455</v>
      </c>
      <c r="K366" s="85"/>
      <c r="L366" s="85" t="s">
        <v>1037</v>
      </c>
      <c r="M366" s="77"/>
    </row>
    <row r="367" spans="1:13" ht="19.5" customHeight="1">
      <c r="A367" s="92">
        <v>10026</v>
      </c>
      <c r="B367" s="95">
        <v>40150</v>
      </c>
      <c r="C367" s="85" t="s">
        <v>1007</v>
      </c>
      <c r="D367" s="93">
        <v>25393.856384176</v>
      </c>
      <c r="E367" s="97">
        <v>3605.98</v>
      </c>
      <c r="F367" s="98" t="s">
        <v>1002</v>
      </c>
      <c r="G367" s="73" t="s">
        <v>724</v>
      </c>
      <c r="H367" s="73" t="s">
        <v>379</v>
      </c>
      <c r="I367" s="85" t="s">
        <v>376</v>
      </c>
      <c r="J367" s="73" t="s">
        <v>455</v>
      </c>
      <c r="K367" s="85"/>
      <c r="L367" s="85" t="s">
        <v>1037</v>
      </c>
      <c r="M367" s="77"/>
    </row>
    <row r="368" spans="1:13" ht="19.5" customHeight="1">
      <c r="A368" s="92">
        <v>10027</v>
      </c>
      <c r="B368" s="95">
        <v>40150</v>
      </c>
      <c r="C368" s="85" t="s">
        <v>1022</v>
      </c>
      <c r="D368" s="93">
        <v>12696.928192088</v>
      </c>
      <c r="E368" s="97">
        <v>1802.99</v>
      </c>
      <c r="F368" s="98" t="s">
        <v>491</v>
      </c>
      <c r="G368" s="73" t="s">
        <v>724</v>
      </c>
      <c r="H368" s="73" t="s">
        <v>379</v>
      </c>
      <c r="I368" s="85" t="s">
        <v>376</v>
      </c>
      <c r="J368" s="73" t="s">
        <v>455</v>
      </c>
      <c r="K368" s="85"/>
      <c r="L368" s="85" t="s">
        <v>1037</v>
      </c>
      <c r="M368" s="96"/>
    </row>
    <row r="369" spans="1:13" ht="19.5" customHeight="1">
      <c r="A369" s="92">
        <v>10028</v>
      </c>
      <c r="B369" s="95">
        <v>40150</v>
      </c>
      <c r="C369" s="85" t="s">
        <v>1139</v>
      </c>
      <c r="D369" s="93">
        <v>17534.815644976</v>
      </c>
      <c r="E369" s="97">
        <v>2489.98</v>
      </c>
      <c r="F369" s="98" t="s">
        <v>491</v>
      </c>
      <c r="G369" s="73" t="s">
        <v>724</v>
      </c>
      <c r="H369" s="73" t="s">
        <v>379</v>
      </c>
      <c r="I369" s="85" t="s">
        <v>376</v>
      </c>
      <c r="J369" s="73" t="s">
        <v>455</v>
      </c>
      <c r="K369" s="85"/>
      <c r="L369" s="85" t="s">
        <v>1037</v>
      </c>
      <c r="M369" s="96"/>
    </row>
    <row r="370" spans="1:13" ht="19.5" customHeight="1">
      <c r="A370" s="92">
        <v>10029</v>
      </c>
      <c r="B370" s="95">
        <v>40150</v>
      </c>
      <c r="C370" s="85" t="s">
        <v>1010</v>
      </c>
      <c r="D370" s="93">
        <v>10436.468078400001</v>
      </c>
      <c r="E370" s="97">
        <v>1482</v>
      </c>
      <c r="F370" s="98" t="s">
        <v>1002</v>
      </c>
      <c r="G370" s="73" t="s">
        <v>724</v>
      </c>
      <c r="H370" s="73" t="s">
        <v>379</v>
      </c>
      <c r="I370" s="85" t="s">
        <v>376</v>
      </c>
      <c r="J370" s="73" t="s">
        <v>455</v>
      </c>
      <c r="K370" s="85"/>
      <c r="L370" s="85" t="s">
        <v>1037</v>
      </c>
      <c r="M370" s="77"/>
    </row>
    <row r="371" spans="1:13" ht="19.5" customHeight="1">
      <c r="A371" s="92">
        <v>10030</v>
      </c>
      <c r="B371" s="95">
        <v>40150</v>
      </c>
      <c r="C371" s="85" t="s">
        <v>1013</v>
      </c>
      <c r="D371" s="93">
        <v>9239.936168008</v>
      </c>
      <c r="E371" s="97">
        <v>1312.09</v>
      </c>
      <c r="F371" s="98" t="s">
        <v>491</v>
      </c>
      <c r="G371" s="73" t="s">
        <v>724</v>
      </c>
      <c r="H371" s="73" t="s">
        <v>379</v>
      </c>
      <c r="I371" s="85" t="s">
        <v>376</v>
      </c>
      <c r="J371" s="73" t="s">
        <v>455</v>
      </c>
      <c r="K371" s="85"/>
      <c r="L371" s="85" t="s">
        <v>1037</v>
      </c>
      <c r="M371" s="77"/>
    </row>
    <row r="372" spans="1:13" ht="19.5" customHeight="1">
      <c r="A372" s="92">
        <v>10031</v>
      </c>
      <c r="B372" s="95">
        <v>40150</v>
      </c>
      <c r="C372" s="85" t="s">
        <v>1004</v>
      </c>
      <c r="D372" s="93">
        <v>15649.486815600001</v>
      </c>
      <c r="E372" s="97">
        <v>2288.9271988462847</v>
      </c>
      <c r="F372" s="98" t="s">
        <v>1005</v>
      </c>
      <c r="G372" s="73" t="s">
        <v>724</v>
      </c>
      <c r="H372" s="73" t="s">
        <v>379</v>
      </c>
      <c r="I372" s="85" t="s">
        <v>376</v>
      </c>
      <c r="J372" s="73" t="s">
        <v>455</v>
      </c>
      <c r="K372" s="85"/>
      <c r="L372" s="85" t="s">
        <v>1037</v>
      </c>
      <c r="M372" s="77"/>
    </row>
    <row r="373" spans="1:13" ht="19.5" customHeight="1">
      <c r="A373" s="92">
        <v>10032</v>
      </c>
      <c r="B373" s="95">
        <v>40150</v>
      </c>
      <c r="C373" s="85" t="s">
        <v>1021</v>
      </c>
      <c r="D373" s="93">
        <v>4811</v>
      </c>
      <c r="E373" s="97">
        <v>703.6670840012637</v>
      </c>
      <c r="F373" s="98" t="s">
        <v>1016</v>
      </c>
      <c r="G373" s="73" t="s">
        <v>724</v>
      </c>
      <c r="H373" s="73" t="s">
        <v>379</v>
      </c>
      <c r="I373" s="85" t="s">
        <v>376</v>
      </c>
      <c r="J373" s="73" t="s">
        <v>455</v>
      </c>
      <c r="K373" s="85"/>
      <c r="L373" s="85" t="s">
        <v>1037</v>
      </c>
      <c r="M373" s="96"/>
    </row>
    <row r="374" spans="1:13" ht="19.5" customHeight="1">
      <c r="A374" s="92">
        <v>10033</v>
      </c>
      <c r="B374" s="95">
        <v>40150</v>
      </c>
      <c r="C374" s="85" t="s">
        <v>1017</v>
      </c>
      <c r="D374" s="93">
        <v>4811</v>
      </c>
      <c r="E374" s="97">
        <v>703.6670840012637</v>
      </c>
      <c r="F374" s="98" t="s">
        <v>551</v>
      </c>
      <c r="G374" s="73" t="s">
        <v>724</v>
      </c>
      <c r="H374" s="73" t="s">
        <v>379</v>
      </c>
      <c r="I374" s="85" t="s">
        <v>376</v>
      </c>
      <c r="J374" s="73" t="s">
        <v>455</v>
      </c>
      <c r="K374" s="85"/>
      <c r="L374" s="85" t="s">
        <v>1037</v>
      </c>
      <c r="M374" s="96"/>
    </row>
    <row r="375" spans="1:13" ht="19.5" customHeight="1">
      <c r="A375" s="92">
        <v>10034</v>
      </c>
      <c r="B375" s="95">
        <v>40150</v>
      </c>
      <c r="C375" s="85" t="s">
        <v>1015</v>
      </c>
      <c r="D375" s="93">
        <v>4811</v>
      </c>
      <c r="E375" s="97">
        <v>703.6670840012637</v>
      </c>
      <c r="F375" s="98" t="s">
        <v>1016</v>
      </c>
      <c r="G375" s="73" t="s">
        <v>724</v>
      </c>
      <c r="H375" s="73" t="s">
        <v>379</v>
      </c>
      <c r="I375" s="85" t="s">
        <v>376</v>
      </c>
      <c r="J375" s="73" t="s">
        <v>455</v>
      </c>
      <c r="K375" s="85"/>
      <c r="L375" s="85" t="s">
        <v>1037</v>
      </c>
      <c r="M375" s="96"/>
    </row>
    <row r="376" spans="1:13" ht="19.5" customHeight="1">
      <c r="A376" s="92">
        <v>10035</v>
      </c>
      <c r="B376" s="95">
        <v>40150</v>
      </c>
      <c r="C376" s="85" t="s">
        <v>1129</v>
      </c>
      <c r="D376" s="93">
        <v>5456.32</v>
      </c>
      <c r="E376" s="97">
        <v>802.39</v>
      </c>
      <c r="F376" s="98" t="s">
        <v>1130</v>
      </c>
      <c r="G376" s="73" t="s">
        <v>724</v>
      </c>
      <c r="H376" s="73" t="s">
        <v>379</v>
      </c>
      <c r="I376" s="85" t="s">
        <v>376</v>
      </c>
      <c r="J376" s="73" t="s">
        <v>455</v>
      </c>
      <c r="K376" s="85"/>
      <c r="L376" s="85" t="s">
        <v>1037</v>
      </c>
      <c r="M376" s="77"/>
    </row>
    <row r="377" spans="1:13" ht="19.5" customHeight="1">
      <c r="A377" s="92">
        <v>10036</v>
      </c>
      <c r="B377" s="95">
        <v>40150</v>
      </c>
      <c r="C377" s="85" t="s">
        <v>1001</v>
      </c>
      <c r="D377" s="93">
        <v>7764.85</v>
      </c>
      <c r="E377" s="97">
        <v>1141.89</v>
      </c>
      <c r="F377" s="98" t="s">
        <v>1002</v>
      </c>
      <c r="G377" s="73" t="s">
        <v>724</v>
      </c>
      <c r="H377" s="73" t="s">
        <v>379</v>
      </c>
      <c r="I377" s="85" t="s">
        <v>376</v>
      </c>
      <c r="J377" s="73" t="s">
        <v>455</v>
      </c>
      <c r="K377" s="85"/>
      <c r="L377" s="85" t="s">
        <v>1037</v>
      </c>
      <c r="M377" s="77"/>
    </row>
    <row r="378" spans="1:13" ht="19.5" customHeight="1">
      <c r="A378" s="92">
        <v>10037</v>
      </c>
      <c r="B378" s="95">
        <v>40150</v>
      </c>
      <c r="C378" s="85" t="s">
        <v>1009</v>
      </c>
      <c r="D378" s="93">
        <v>7764.85</v>
      </c>
      <c r="E378" s="97">
        <v>1141.89</v>
      </c>
      <c r="F378" s="98" t="s">
        <v>1002</v>
      </c>
      <c r="G378" s="73" t="s">
        <v>724</v>
      </c>
      <c r="H378" s="73" t="s">
        <v>379</v>
      </c>
      <c r="I378" s="85" t="s">
        <v>376</v>
      </c>
      <c r="J378" s="73" t="s">
        <v>455</v>
      </c>
      <c r="K378" s="85"/>
      <c r="L378" s="85" t="s">
        <v>1037</v>
      </c>
      <c r="M378" s="77"/>
    </row>
    <row r="379" spans="1:13" ht="19.5" customHeight="1">
      <c r="A379" s="92">
        <v>10038</v>
      </c>
      <c r="B379" s="95">
        <v>40150</v>
      </c>
      <c r="C379" s="85" t="s">
        <v>1011</v>
      </c>
      <c r="D379" s="93">
        <v>2312</v>
      </c>
      <c r="E379" s="97">
        <v>340</v>
      </c>
      <c r="F379" s="98" t="s">
        <v>1012</v>
      </c>
      <c r="G379" s="73" t="s">
        <v>724</v>
      </c>
      <c r="H379" s="73" t="s">
        <v>379</v>
      </c>
      <c r="I379" s="85" t="s">
        <v>376</v>
      </c>
      <c r="J379" s="73" t="s">
        <v>455</v>
      </c>
      <c r="K379" s="85"/>
      <c r="L379" s="85" t="s">
        <v>1037</v>
      </c>
      <c r="M379" s="77"/>
    </row>
    <row r="380" spans="1:13" ht="19.5" customHeight="1">
      <c r="A380" s="92">
        <v>10039</v>
      </c>
      <c r="B380" s="95">
        <v>40150</v>
      </c>
      <c r="C380" s="85" t="s">
        <v>1140</v>
      </c>
      <c r="D380" s="93">
        <v>7298.44</v>
      </c>
      <c r="E380" s="97">
        <v>1073.3</v>
      </c>
      <c r="F380" s="98" t="s">
        <v>1141</v>
      </c>
      <c r="G380" s="73" t="s">
        <v>724</v>
      </c>
      <c r="H380" s="73" t="s">
        <v>379</v>
      </c>
      <c r="I380" s="85" t="s">
        <v>376</v>
      </c>
      <c r="J380" s="73" t="s">
        <v>455</v>
      </c>
      <c r="K380" s="85"/>
      <c r="L380" s="85" t="s">
        <v>1037</v>
      </c>
      <c r="M380" s="77"/>
    </row>
    <row r="381" spans="1:13" ht="19.5" customHeight="1">
      <c r="A381" s="92">
        <v>10040</v>
      </c>
      <c r="B381" s="95">
        <v>40150</v>
      </c>
      <c r="C381" s="85" t="s">
        <v>1008</v>
      </c>
      <c r="D381" s="93">
        <v>5200</v>
      </c>
      <c r="E381" s="97">
        <v>760.5630506769011</v>
      </c>
      <c r="F381" s="98" t="s">
        <v>886</v>
      </c>
      <c r="G381" s="73" t="s">
        <v>724</v>
      </c>
      <c r="H381" s="73" t="s">
        <v>379</v>
      </c>
      <c r="I381" s="85" t="s">
        <v>376</v>
      </c>
      <c r="J381" s="73" t="s">
        <v>455</v>
      </c>
      <c r="K381" s="85"/>
      <c r="L381" s="85" t="s">
        <v>1037</v>
      </c>
      <c r="M381" s="77"/>
    </row>
    <row r="382" spans="1:13" ht="19.5" customHeight="1">
      <c r="A382" s="92">
        <v>10041</v>
      </c>
      <c r="B382" s="95">
        <v>40150</v>
      </c>
      <c r="C382" s="85" t="s">
        <v>1014</v>
      </c>
      <c r="D382" s="93">
        <v>1200</v>
      </c>
      <c r="E382" s="97">
        <v>175.51455015620795</v>
      </c>
      <c r="F382" s="98" t="s">
        <v>550</v>
      </c>
      <c r="G382" s="73" t="s">
        <v>724</v>
      </c>
      <c r="H382" s="73" t="s">
        <v>379</v>
      </c>
      <c r="I382" s="85" t="s">
        <v>376</v>
      </c>
      <c r="J382" s="73" t="s">
        <v>455</v>
      </c>
      <c r="K382" s="85"/>
      <c r="L382" s="85" t="s">
        <v>1037</v>
      </c>
      <c r="M382" s="77"/>
    </row>
    <row r="383" spans="1:13" ht="19.5" customHeight="1">
      <c r="A383" s="92">
        <v>10011</v>
      </c>
      <c r="B383" s="80">
        <v>40149</v>
      </c>
      <c r="C383" s="85" t="s">
        <v>883</v>
      </c>
      <c r="D383" s="93">
        <v>10</v>
      </c>
      <c r="E383" s="83">
        <v>1.4667</v>
      </c>
      <c r="F383" s="94" t="s">
        <v>1039</v>
      </c>
      <c r="G383" s="85" t="s">
        <v>884</v>
      </c>
      <c r="H383" s="85" t="s">
        <v>379</v>
      </c>
      <c r="I383" s="85" t="s">
        <v>376</v>
      </c>
      <c r="J383" s="73" t="s">
        <v>455</v>
      </c>
      <c r="K383" s="85"/>
      <c r="L383" s="85" t="s">
        <v>1037</v>
      </c>
      <c r="M383" s="77"/>
    </row>
    <row r="384" spans="1:13" ht="19.5" customHeight="1">
      <c r="A384" s="92">
        <v>10079</v>
      </c>
      <c r="B384" s="95">
        <v>40150</v>
      </c>
      <c r="C384" s="85" t="s">
        <v>883</v>
      </c>
      <c r="D384" s="93">
        <v>355.8071552</v>
      </c>
      <c r="E384" s="83">
        <v>52.186235453184</v>
      </c>
      <c r="F384" s="94" t="s">
        <v>448</v>
      </c>
      <c r="G384" s="85" t="s">
        <v>489</v>
      </c>
      <c r="H384" s="85" t="s">
        <v>379</v>
      </c>
      <c r="I384" s="85" t="s">
        <v>376</v>
      </c>
      <c r="J384" s="73" t="s">
        <v>455</v>
      </c>
      <c r="K384" s="85"/>
      <c r="L384" s="85" t="s">
        <v>1037</v>
      </c>
      <c r="M384" s="77"/>
    </row>
    <row r="385" spans="1:13" ht="19.5" customHeight="1">
      <c r="A385" s="92">
        <v>10080</v>
      </c>
      <c r="B385" s="95">
        <v>40150</v>
      </c>
      <c r="C385" s="85" t="s">
        <v>883</v>
      </c>
      <c r="D385" s="93">
        <v>10</v>
      </c>
      <c r="E385" s="83">
        <v>1.4667</v>
      </c>
      <c r="F385" s="94" t="s">
        <v>1039</v>
      </c>
      <c r="G385" s="85" t="s">
        <v>884</v>
      </c>
      <c r="H385" s="85" t="s">
        <v>379</v>
      </c>
      <c r="I385" s="85" t="s">
        <v>376</v>
      </c>
      <c r="J385" s="73" t="s">
        <v>455</v>
      </c>
      <c r="K385" s="85"/>
      <c r="L385" s="85" t="s">
        <v>1037</v>
      </c>
      <c r="M385" s="77"/>
    </row>
    <row r="386" spans="1:13" ht="19.5" customHeight="1">
      <c r="A386" s="92">
        <v>10081</v>
      </c>
      <c r="B386" s="95">
        <v>40150</v>
      </c>
      <c r="C386" s="85" t="s">
        <v>883</v>
      </c>
      <c r="D386" s="93">
        <v>135</v>
      </c>
      <c r="E386" s="83">
        <v>19.800449999999998</v>
      </c>
      <c r="F386" s="94" t="s">
        <v>1039</v>
      </c>
      <c r="G386" s="85" t="s">
        <v>884</v>
      </c>
      <c r="H386" s="85" t="s">
        <v>379</v>
      </c>
      <c r="I386" s="85" t="s">
        <v>376</v>
      </c>
      <c r="J386" s="73" t="s">
        <v>455</v>
      </c>
      <c r="K386" s="85"/>
      <c r="L386" s="85" t="s">
        <v>1037</v>
      </c>
      <c r="M386" s="77"/>
    </row>
    <row r="387" spans="1:13" ht="19.5" customHeight="1">
      <c r="A387" s="92">
        <v>10090</v>
      </c>
      <c r="B387" s="95">
        <v>40151</v>
      </c>
      <c r="C387" s="85" t="s">
        <v>883</v>
      </c>
      <c r="D387" s="93">
        <v>355.8071552</v>
      </c>
      <c r="E387" s="83">
        <v>52.186235453184</v>
      </c>
      <c r="F387" s="94" t="s">
        <v>1039</v>
      </c>
      <c r="G387" s="85" t="s">
        <v>884</v>
      </c>
      <c r="H387" s="85" t="s">
        <v>379</v>
      </c>
      <c r="I387" s="85" t="s">
        <v>376</v>
      </c>
      <c r="J387" s="73" t="s">
        <v>455</v>
      </c>
      <c r="K387" s="85"/>
      <c r="L387" s="85" t="s">
        <v>1037</v>
      </c>
      <c r="M387" s="77"/>
    </row>
    <row r="388" spans="1:13" ht="19.5" customHeight="1">
      <c r="A388" s="92">
        <v>10091</v>
      </c>
      <c r="B388" s="95">
        <v>40151</v>
      </c>
      <c r="C388" s="85" t="s">
        <v>883</v>
      </c>
      <c r="D388" s="93">
        <v>103</v>
      </c>
      <c r="E388" s="83">
        <v>15.107009999999999</v>
      </c>
      <c r="F388" s="94" t="s">
        <v>1039</v>
      </c>
      <c r="G388" s="85" t="s">
        <v>884</v>
      </c>
      <c r="H388" s="85" t="s">
        <v>379</v>
      </c>
      <c r="I388" s="85" t="s">
        <v>376</v>
      </c>
      <c r="J388" s="73" t="s">
        <v>455</v>
      </c>
      <c r="K388" s="85"/>
      <c r="L388" s="85" t="s">
        <v>1037</v>
      </c>
      <c r="M388" s="77"/>
    </row>
    <row r="389" spans="1:13" ht="19.5" customHeight="1">
      <c r="A389" s="92">
        <v>10096</v>
      </c>
      <c r="B389" s="95">
        <v>40152</v>
      </c>
      <c r="C389" s="85" t="s">
        <v>883</v>
      </c>
      <c r="D389" s="93">
        <v>525.3715026</v>
      </c>
      <c r="E389" s="83">
        <v>77.056238286342</v>
      </c>
      <c r="F389" s="94" t="s">
        <v>1039</v>
      </c>
      <c r="G389" s="85" t="s">
        <v>884</v>
      </c>
      <c r="H389" s="85" t="s">
        <v>379</v>
      </c>
      <c r="I389" s="85" t="s">
        <v>376</v>
      </c>
      <c r="J389" s="73" t="s">
        <v>455</v>
      </c>
      <c r="K389" s="85"/>
      <c r="L389" s="85" t="s">
        <v>1037</v>
      </c>
      <c r="M389" s="77"/>
    </row>
    <row r="390" spans="1:13" ht="19.5" customHeight="1">
      <c r="A390" s="92">
        <v>10099</v>
      </c>
      <c r="B390" s="95">
        <v>40153</v>
      </c>
      <c r="C390" s="85" t="s">
        <v>883</v>
      </c>
      <c r="D390" s="93">
        <v>29.1873057</v>
      </c>
      <c r="E390" s="83">
        <v>4.280902127019</v>
      </c>
      <c r="F390" s="94" t="s">
        <v>1039</v>
      </c>
      <c r="G390" s="85" t="s">
        <v>884</v>
      </c>
      <c r="H390" s="85" t="s">
        <v>379</v>
      </c>
      <c r="I390" s="85" t="s">
        <v>376</v>
      </c>
      <c r="J390" s="73" t="s">
        <v>455</v>
      </c>
      <c r="K390" s="85"/>
      <c r="L390" s="85" t="s">
        <v>1037</v>
      </c>
      <c r="M390" s="96"/>
    </row>
    <row r="391" spans="1:13" ht="19.5" customHeight="1">
      <c r="A391" s="92">
        <v>10100</v>
      </c>
      <c r="B391" s="95">
        <v>40153</v>
      </c>
      <c r="C391" s="85" t="s">
        <v>883</v>
      </c>
      <c r="D391" s="93">
        <v>30</v>
      </c>
      <c r="E391" s="83">
        <v>4.4001</v>
      </c>
      <c r="F391" s="94" t="s">
        <v>1039</v>
      </c>
      <c r="G391" s="85" t="s">
        <v>884</v>
      </c>
      <c r="H391" s="85" t="s">
        <v>379</v>
      </c>
      <c r="I391" s="85" t="s">
        <v>376</v>
      </c>
      <c r="J391" s="73" t="s">
        <v>455</v>
      </c>
      <c r="K391" s="85"/>
      <c r="L391" s="85" t="s">
        <v>1037</v>
      </c>
      <c r="M391" s="96"/>
    </row>
    <row r="392" spans="1:13" ht="19.5" customHeight="1">
      <c r="A392" s="92">
        <v>10101</v>
      </c>
      <c r="B392" s="95">
        <v>40153</v>
      </c>
      <c r="C392" s="85" t="s">
        <v>883</v>
      </c>
      <c r="D392" s="93">
        <v>10</v>
      </c>
      <c r="E392" s="83">
        <v>1.4667</v>
      </c>
      <c r="F392" s="94" t="s">
        <v>1039</v>
      </c>
      <c r="G392" s="85" t="s">
        <v>884</v>
      </c>
      <c r="H392" s="85" t="s">
        <v>379</v>
      </c>
      <c r="I392" s="85" t="s">
        <v>376</v>
      </c>
      <c r="J392" s="73" t="s">
        <v>455</v>
      </c>
      <c r="K392" s="85"/>
      <c r="L392" s="85" t="s">
        <v>1037</v>
      </c>
      <c r="M392" s="96"/>
    </row>
    <row r="393" spans="1:13" ht="19.5" customHeight="1">
      <c r="A393" s="92">
        <v>10102</v>
      </c>
      <c r="B393" s="95">
        <v>40153</v>
      </c>
      <c r="C393" s="85" t="s">
        <v>883</v>
      </c>
      <c r="D393" s="93">
        <v>110</v>
      </c>
      <c r="E393" s="83">
        <v>16.1337</v>
      </c>
      <c r="F393" s="94" t="s">
        <v>1039</v>
      </c>
      <c r="G393" s="85" t="s">
        <v>884</v>
      </c>
      <c r="H393" s="85" t="s">
        <v>379</v>
      </c>
      <c r="I393" s="85" t="s">
        <v>376</v>
      </c>
      <c r="J393" s="73" t="s">
        <v>455</v>
      </c>
      <c r="K393" s="85"/>
      <c r="L393" s="85" t="s">
        <v>1037</v>
      </c>
      <c r="M393" s="96"/>
    </row>
    <row r="394" spans="1:13" ht="19.5" customHeight="1">
      <c r="A394" s="92">
        <v>10111</v>
      </c>
      <c r="B394" s="95">
        <v>40154</v>
      </c>
      <c r="C394" s="85" t="s">
        <v>883</v>
      </c>
      <c r="D394" s="93">
        <v>29.1873057</v>
      </c>
      <c r="E394" s="83">
        <v>4.280902127019</v>
      </c>
      <c r="F394" s="94" t="s">
        <v>1039</v>
      </c>
      <c r="G394" s="85" t="s">
        <v>884</v>
      </c>
      <c r="H394" s="85" t="s">
        <v>379</v>
      </c>
      <c r="I394" s="85" t="s">
        <v>376</v>
      </c>
      <c r="J394" s="73" t="s">
        <v>455</v>
      </c>
      <c r="K394" s="85"/>
      <c r="L394" s="85" t="s">
        <v>1037</v>
      </c>
      <c r="M394" s="96"/>
    </row>
    <row r="395" spans="1:13" ht="19.5" customHeight="1">
      <c r="A395" s="92">
        <v>10128</v>
      </c>
      <c r="B395" s="95">
        <v>40155</v>
      </c>
      <c r="C395" s="85" t="s">
        <v>883</v>
      </c>
      <c r="D395" s="93">
        <v>29.1873057</v>
      </c>
      <c r="E395" s="83">
        <v>4.280902127019</v>
      </c>
      <c r="F395" s="94" t="s">
        <v>1039</v>
      </c>
      <c r="G395" s="85" t="s">
        <v>884</v>
      </c>
      <c r="H395" s="85" t="s">
        <v>379</v>
      </c>
      <c r="I395" s="85" t="s">
        <v>376</v>
      </c>
      <c r="J395" s="73" t="s">
        <v>455</v>
      </c>
      <c r="K395" s="85"/>
      <c r="L395" s="85" t="s">
        <v>1037</v>
      </c>
      <c r="M395" s="96"/>
    </row>
    <row r="396" spans="1:13" ht="19.5" customHeight="1">
      <c r="A396" s="92">
        <v>10146</v>
      </c>
      <c r="B396" s="95">
        <v>40156</v>
      </c>
      <c r="C396" s="85" t="s">
        <v>883</v>
      </c>
      <c r="D396" s="93">
        <v>29.1873057</v>
      </c>
      <c r="E396" s="83">
        <v>4.280902127019</v>
      </c>
      <c r="F396" s="94" t="s">
        <v>1039</v>
      </c>
      <c r="G396" s="85" t="s">
        <v>884</v>
      </c>
      <c r="H396" s="85" t="s">
        <v>379</v>
      </c>
      <c r="I396" s="85" t="s">
        <v>376</v>
      </c>
      <c r="J396" s="73" t="s">
        <v>455</v>
      </c>
      <c r="K396" s="85"/>
      <c r="L396" s="85" t="s">
        <v>1037</v>
      </c>
      <c r="M396" s="96"/>
    </row>
    <row r="397" spans="1:13" ht="19.5" customHeight="1">
      <c r="A397" s="92">
        <v>10147</v>
      </c>
      <c r="B397" s="95">
        <v>40156</v>
      </c>
      <c r="C397" s="85" t="s">
        <v>883</v>
      </c>
      <c r="D397" s="93">
        <v>15.5208537</v>
      </c>
      <c r="E397" s="83">
        <v>2.276443612179</v>
      </c>
      <c r="F397" s="94" t="s">
        <v>1039</v>
      </c>
      <c r="G397" s="85" t="s">
        <v>884</v>
      </c>
      <c r="H397" s="85" t="s">
        <v>379</v>
      </c>
      <c r="I397" s="85" t="s">
        <v>376</v>
      </c>
      <c r="J397" s="73" t="s">
        <v>455</v>
      </c>
      <c r="K397" s="85"/>
      <c r="L397" s="85" t="s">
        <v>1037</v>
      </c>
      <c r="M397" s="96"/>
    </row>
    <row r="398" spans="1:13" ht="19.5" customHeight="1">
      <c r="A398" s="92">
        <v>10148</v>
      </c>
      <c r="B398" s="95">
        <v>40156</v>
      </c>
      <c r="C398" s="85" t="s">
        <v>883</v>
      </c>
      <c r="D398" s="93">
        <v>39.31949604</v>
      </c>
      <c r="E398" s="83">
        <v>5.766990484186799</v>
      </c>
      <c r="F398" s="94" t="s">
        <v>1039</v>
      </c>
      <c r="G398" s="85" t="s">
        <v>884</v>
      </c>
      <c r="H398" s="85" t="s">
        <v>379</v>
      </c>
      <c r="I398" s="85" t="s">
        <v>376</v>
      </c>
      <c r="J398" s="73" t="s">
        <v>455</v>
      </c>
      <c r="K398" s="85"/>
      <c r="L398" s="85" t="s">
        <v>1037</v>
      </c>
      <c r="M398" s="77"/>
    </row>
    <row r="399" spans="1:13" ht="19.5" customHeight="1">
      <c r="A399" s="92">
        <v>10149</v>
      </c>
      <c r="B399" s="95">
        <v>40156</v>
      </c>
      <c r="C399" s="85" t="s">
        <v>883</v>
      </c>
      <c r="D399" s="93">
        <v>39.31949604</v>
      </c>
      <c r="E399" s="83">
        <v>5.766990484186799</v>
      </c>
      <c r="F399" s="94" t="s">
        <v>1039</v>
      </c>
      <c r="G399" s="85" t="s">
        <v>884</v>
      </c>
      <c r="H399" s="85" t="s">
        <v>379</v>
      </c>
      <c r="I399" s="85" t="s">
        <v>376</v>
      </c>
      <c r="J399" s="73" t="s">
        <v>455</v>
      </c>
      <c r="K399" s="85"/>
      <c r="L399" s="85" t="s">
        <v>1037</v>
      </c>
      <c r="M399" s="77"/>
    </row>
    <row r="400" spans="1:13" ht="19.5" customHeight="1">
      <c r="A400" s="92">
        <v>10150</v>
      </c>
      <c r="B400" s="95">
        <v>40156</v>
      </c>
      <c r="C400" s="85" t="s">
        <v>883</v>
      </c>
      <c r="D400" s="93">
        <v>39.31949604</v>
      </c>
      <c r="E400" s="83">
        <v>5.766990484186799</v>
      </c>
      <c r="F400" s="94" t="s">
        <v>1039</v>
      </c>
      <c r="G400" s="85" t="s">
        <v>884</v>
      </c>
      <c r="H400" s="85" t="s">
        <v>379</v>
      </c>
      <c r="I400" s="85" t="s">
        <v>376</v>
      </c>
      <c r="J400" s="73" t="s">
        <v>455</v>
      </c>
      <c r="K400" s="85"/>
      <c r="L400" s="85" t="s">
        <v>1037</v>
      </c>
      <c r="M400" s="77"/>
    </row>
    <row r="401" spans="1:13" ht="19.5" customHeight="1">
      <c r="A401" s="92">
        <v>10163</v>
      </c>
      <c r="B401" s="95">
        <v>40157</v>
      </c>
      <c r="C401" s="85" t="s">
        <v>883</v>
      </c>
      <c r="D401" s="93">
        <v>29.1873057</v>
      </c>
      <c r="E401" s="83">
        <v>4.280902127019</v>
      </c>
      <c r="F401" s="94" t="s">
        <v>1039</v>
      </c>
      <c r="G401" s="85" t="s">
        <v>884</v>
      </c>
      <c r="H401" s="85" t="s">
        <v>379</v>
      </c>
      <c r="I401" s="85" t="s">
        <v>376</v>
      </c>
      <c r="J401" s="73" t="s">
        <v>455</v>
      </c>
      <c r="K401" s="85"/>
      <c r="L401" s="85" t="s">
        <v>1037</v>
      </c>
      <c r="M401" s="77"/>
    </row>
    <row r="402" spans="1:13" ht="19.5" customHeight="1">
      <c r="A402" s="92">
        <v>10183</v>
      </c>
      <c r="B402" s="95">
        <v>40158</v>
      </c>
      <c r="C402" s="85" t="s">
        <v>883</v>
      </c>
      <c r="D402" s="93">
        <v>29.1873057</v>
      </c>
      <c r="E402" s="83">
        <v>4.280902127019</v>
      </c>
      <c r="F402" s="94" t="s">
        <v>1039</v>
      </c>
      <c r="G402" s="85" t="s">
        <v>884</v>
      </c>
      <c r="H402" s="85" t="s">
        <v>379</v>
      </c>
      <c r="I402" s="85" t="s">
        <v>376</v>
      </c>
      <c r="J402" s="73" t="s">
        <v>455</v>
      </c>
      <c r="K402" s="85"/>
      <c r="L402" s="85" t="s">
        <v>1037</v>
      </c>
      <c r="M402" s="77"/>
    </row>
    <row r="403" spans="1:13" ht="19.5" customHeight="1">
      <c r="A403" s="92">
        <v>10191</v>
      </c>
      <c r="B403" s="95">
        <v>40159</v>
      </c>
      <c r="C403" s="85" t="s">
        <v>883</v>
      </c>
      <c r="D403" s="93">
        <v>29.1873057</v>
      </c>
      <c r="E403" s="83">
        <v>4.280902127019</v>
      </c>
      <c r="F403" s="94" t="s">
        <v>1039</v>
      </c>
      <c r="G403" s="85" t="s">
        <v>884</v>
      </c>
      <c r="H403" s="85" t="s">
        <v>379</v>
      </c>
      <c r="I403" s="85" t="s">
        <v>376</v>
      </c>
      <c r="J403" s="73" t="s">
        <v>455</v>
      </c>
      <c r="K403" s="85"/>
      <c r="L403" s="85" t="s">
        <v>1037</v>
      </c>
      <c r="M403" s="77"/>
    </row>
    <row r="404" spans="1:13" ht="19.5" customHeight="1">
      <c r="A404" s="92">
        <v>10207</v>
      </c>
      <c r="B404" s="95">
        <v>40160</v>
      </c>
      <c r="C404" s="85" t="s">
        <v>883</v>
      </c>
      <c r="D404" s="93">
        <v>29.1873057</v>
      </c>
      <c r="E404" s="83">
        <v>4.280902127019</v>
      </c>
      <c r="F404" s="94" t="s">
        <v>1039</v>
      </c>
      <c r="G404" s="85" t="s">
        <v>884</v>
      </c>
      <c r="H404" s="85" t="s">
        <v>379</v>
      </c>
      <c r="I404" s="85" t="s">
        <v>376</v>
      </c>
      <c r="J404" s="73" t="s">
        <v>455</v>
      </c>
      <c r="K404" s="85"/>
      <c r="L404" s="85" t="s">
        <v>1037</v>
      </c>
      <c r="M404" s="77"/>
    </row>
    <row r="405" spans="1:13" ht="19.5" customHeight="1">
      <c r="A405" s="92">
        <v>10233</v>
      </c>
      <c r="B405" s="95">
        <v>40161</v>
      </c>
      <c r="C405" s="85" t="s">
        <v>883</v>
      </c>
      <c r="D405" s="93">
        <v>170.95421910000002</v>
      </c>
      <c r="E405" s="83">
        <v>25.073855315397</v>
      </c>
      <c r="F405" s="94" t="s">
        <v>1039</v>
      </c>
      <c r="G405" s="85" t="s">
        <v>884</v>
      </c>
      <c r="H405" s="85" t="s">
        <v>379</v>
      </c>
      <c r="I405" s="85" t="s">
        <v>376</v>
      </c>
      <c r="J405" s="73" t="s">
        <v>455</v>
      </c>
      <c r="K405" s="85"/>
      <c r="L405" s="85" t="s">
        <v>1037</v>
      </c>
      <c r="M405" s="77"/>
    </row>
    <row r="406" spans="1:13" ht="19.5" customHeight="1">
      <c r="A406" s="92">
        <v>10246</v>
      </c>
      <c r="B406" s="95">
        <v>40162</v>
      </c>
      <c r="C406" s="85" t="s">
        <v>883</v>
      </c>
      <c r="D406" s="93">
        <v>382.8477246</v>
      </c>
      <c r="E406" s="83">
        <v>56.152275767081996</v>
      </c>
      <c r="F406" s="94" t="s">
        <v>1039</v>
      </c>
      <c r="G406" s="85" t="s">
        <v>884</v>
      </c>
      <c r="H406" s="85" t="s">
        <v>379</v>
      </c>
      <c r="I406" s="85" t="s">
        <v>376</v>
      </c>
      <c r="J406" s="73" t="s">
        <v>455</v>
      </c>
      <c r="K406" s="85"/>
      <c r="L406" s="85" t="s">
        <v>1037</v>
      </c>
      <c r="M406" s="77"/>
    </row>
    <row r="407" spans="1:13" ht="19.5" customHeight="1">
      <c r="A407" s="92">
        <v>10270</v>
      </c>
      <c r="B407" s="95">
        <v>40163</v>
      </c>
      <c r="C407" s="85" t="s">
        <v>883</v>
      </c>
      <c r="D407" s="93">
        <v>382.8477246</v>
      </c>
      <c r="E407" s="83">
        <v>56.152275767081996</v>
      </c>
      <c r="F407" s="94" t="s">
        <v>1039</v>
      </c>
      <c r="G407" s="85" t="s">
        <v>884</v>
      </c>
      <c r="H407" s="85" t="s">
        <v>379</v>
      </c>
      <c r="I407" s="85" t="s">
        <v>376</v>
      </c>
      <c r="J407" s="73" t="s">
        <v>455</v>
      </c>
      <c r="K407" s="85"/>
      <c r="L407" s="85" t="s">
        <v>1037</v>
      </c>
      <c r="M407" s="77"/>
    </row>
    <row r="408" spans="1:13" ht="19.5" customHeight="1">
      <c r="A408" s="92">
        <v>10314</v>
      </c>
      <c r="B408" s="95">
        <v>40164</v>
      </c>
      <c r="C408" s="85" t="s">
        <v>883</v>
      </c>
      <c r="D408" s="93">
        <v>33.3569208</v>
      </c>
      <c r="E408" s="83">
        <v>4.892459573736</v>
      </c>
      <c r="F408" s="94" t="s">
        <v>1039</v>
      </c>
      <c r="G408" s="85" t="s">
        <v>884</v>
      </c>
      <c r="H408" s="85" t="s">
        <v>379</v>
      </c>
      <c r="I408" s="85" t="s">
        <v>376</v>
      </c>
      <c r="J408" s="73" t="s">
        <v>455</v>
      </c>
      <c r="K408" s="85"/>
      <c r="L408" s="85" t="s">
        <v>1037</v>
      </c>
      <c r="M408" s="77"/>
    </row>
    <row r="409" spans="1:13" ht="19.5" customHeight="1">
      <c r="A409" s="92">
        <v>10347</v>
      </c>
      <c r="B409" s="95">
        <v>40165</v>
      </c>
      <c r="C409" s="85" t="s">
        <v>883</v>
      </c>
      <c r="D409" s="93">
        <v>43.78095855</v>
      </c>
      <c r="E409" s="83">
        <v>6.4213531905284995</v>
      </c>
      <c r="F409" s="94" t="s">
        <v>1039</v>
      </c>
      <c r="G409" s="85" t="s">
        <v>884</v>
      </c>
      <c r="H409" s="85" t="s">
        <v>379</v>
      </c>
      <c r="I409" s="85" t="s">
        <v>376</v>
      </c>
      <c r="J409" s="73" t="s">
        <v>455</v>
      </c>
      <c r="K409" s="85"/>
      <c r="L409" s="85" t="s">
        <v>1037</v>
      </c>
      <c r="M409" s="77"/>
    </row>
    <row r="410" spans="1:13" ht="19.5" customHeight="1">
      <c r="A410" s="92">
        <v>10354</v>
      </c>
      <c r="B410" s="95">
        <v>40166</v>
      </c>
      <c r="C410" s="85" t="s">
        <v>883</v>
      </c>
      <c r="D410" s="93">
        <v>80.6125586</v>
      </c>
      <c r="E410" s="83">
        <v>11.823443969862</v>
      </c>
      <c r="F410" s="94" t="s">
        <v>1039</v>
      </c>
      <c r="G410" s="85" t="s">
        <v>884</v>
      </c>
      <c r="H410" s="85" t="s">
        <v>379</v>
      </c>
      <c r="I410" s="85" t="s">
        <v>376</v>
      </c>
      <c r="J410" s="73" t="s">
        <v>455</v>
      </c>
      <c r="K410" s="85"/>
      <c r="L410" s="85" t="s">
        <v>1037</v>
      </c>
      <c r="M410" s="77"/>
    </row>
    <row r="411" spans="1:13" ht="19.5" customHeight="1">
      <c r="A411" s="92">
        <v>10355</v>
      </c>
      <c r="B411" s="95">
        <v>40166</v>
      </c>
      <c r="C411" s="85" t="s">
        <v>883</v>
      </c>
      <c r="D411" s="93">
        <v>16</v>
      </c>
      <c r="E411" s="83">
        <v>2.34672</v>
      </c>
      <c r="F411" s="94" t="s">
        <v>1039</v>
      </c>
      <c r="G411" s="85" t="s">
        <v>884</v>
      </c>
      <c r="H411" s="85" t="s">
        <v>379</v>
      </c>
      <c r="I411" s="85" t="s">
        <v>376</v>
      </c>
      <c r="J411" s="73" t="s">
        <v>455</v>
      </c>
      <c r="K411" s="85"/>
      <c r="L411" s="85" t="s">
        <v>1037</v>
      </c>
      <c r="M411" s="77"/>
    </row>
    <row r="412" spans="1:13" ht="19.5" customHeight="1">
      <c r="A412" s="92">
        <v>10356</v>
      </c>
      <c r="B412" s="95">
        <v>40166</v>
      </c>
      <c r="C412" s="85" t="s">
        <v>883</v>
      </c>
      <c r="D412" s="93">
        <v>21.72919518</v>
      </c>
      <c r="E412" s="83">
        <v>3.1870210570506</v>
      </c>
      <c r="F412" s="94" t="s">
        <v>1039</v>
      </c>
      <c r="G412" s="85" t="s">
        <v>884</v>
      </c>
      <c r="H412" s="85" t="s">
        <v>379</v>
      </c>
      <c r="I412" s="85" t="s">
        <v>376</v>
      </c>
      <c r="J412" s="73" t="s">
        <v>455</v>
      </c>
      <c r="K412" s="85"/>
      <c r="L412" s="85" t="s">
        <v>1037</v>
      </c>
      <c r="M412" s="96"/>
    </row>
    <row r="413" spans="1:13" ht="19.5" customHeight="1">
      <c r="A413" s="92">
        <v>10357</v>
      </c>
      <c r="B413" s="95">
        <v>40166</v>
      </c>
      <c r="C413" s="85" t="s">
        <v>883</v>
      </c>
      <c r="D413" s="93">
        <v>21.72919518</v>
      </c>
      <c r="E413" s="83">
        <v>3.1870210570506</v>
      </c>
      <c r="F413" s="94" t="s">
        <v>1039</v>
      </c>
      <c r="G413" s="85" t="s">
        <v>884</v>
      </c>
      <c r="H413" s="85" t="s">
        <v>379</v>
      </c>
      <c r="I413" s="85" t="s">
        <v>376</v>
      </c>
      <c r="J413" s="73" t="s">
        <v>455</v>
      </c>
      <c r="K413" s="85"/>
      <c r="L413" s="85" t="s">
        <v>1037</v>
      </c>
      <c r="M413" s="96"/>
    </row>
    <row r="414" spans="1:13" ht="19.5" customHeight="1">
      <c r="A414" s="92">
        <v>10368</v>
      </c>
      <c r="B414" s="95">
        <v>40167</v>
      </c>
      <c r="C414" s="85" t="s">
        <v>883</v>
      </c>
      <c r="D414" s="93">
        <v>10</v>
      </c>
      <c r="E414" s="83">
        <v>1.4667</v>
      </c>
      <c r="F414" s="94" t="s">
        <v>1039</v>
      </c>
      <c r="G414" s="85" t="s">
        <v>884</v>
      </c>
      <c r="H414" s="85" t="s">
        <v>379</v>
      </c>
      <c r="I414" s="85" t="s">
        <v>376</v>
      </c>
      <c r="J414" s="73" t="s">
        <v>455</v>
      </c>
      <c r="K414" s="85"/>
      <c r="L414" s="85" t="s">
        <v>1037</v>
      </c>
      <c r="M414" s="96"/>
    </row>
    <row r="415" spans="1:13" ht="19.5" customHeight="1">
      <c r="A415" s="92">
        <v>10382</v>
      </c>
      <c r="B415" s="80">
        <v>40168</v>
      </c>
      <c r="C415" s="85" t="s">
        <v>883</v>
      </c>
      <c r="D415" s="93">
        <v>10</v>
      </c>
      <c r="E415" s="83">
        <v>1.4667</v>
      </c>
      <c r="F415" s="94" t="s">
        <v>1039</v>
      </c>
      <c r="G415" s="85" t="s">
        <v>884</v>
      </c>
      <c r="H415" s="85" t="s">
        <v>379</v>
      </c>
      <c r="I415" s="85" t="s">
        <v>376</v>
      </c>
      <c r="J415" s="73" t="s">
        <v>455</v>
      </c>
      <c r="K415" s="85"/>
      <c r="L415" s="85" t="s">
        <v>1037</v>
      </c>
      <c r="M415" s="96"/>
    </row>
    <row r="416" spans="1:13" ht="19.5" customHeight="1">
      <c r="A416" s="92">
        <v>10398</v>
      </c>
      <c r="B416" s="80">
        <v>40169</v>
      </c>
      <c r="C416" s="85" t="s">
        <v>883</v>
      </c>
      <c r="D416" s="93">
        <v>16</v>
      </c>
      <c r="E416" s="83">
        <v>2.34672</v>
      </c>
      <c r="F416" s="94" t="s">
        <v>1039</v>
      </c>
      <c r="G416" s="85" t="s">
        <v>884</v>
      </c>
      <c r="H416" s="85" t="s">
        <v>379</v>
      </c>
      <c r="I416" s="85" t="s">
        <v>376</v>
      </c>
      <c r="J416" s="73" t="s">
        <v>455</v>
      </c>
      <c r="K416" s="85"/>
      <c r="L416" s="85" t="s">
        <v>1037</v>
      </c>
      <c r="M416" s="77"/>
    </row>
    <row r="417" spans="1:13" ht="19.5" customHeight="1">
      <c r="A417" s="104">
        <v>1422</v>
      </c>
      <c r="B417" s="105">
        <v>40178</v>
      </c>
      <c r="C417" s="106" t="s">
        <v>488</v>
      </c>
      <c r="D417" s="107">
        <v>934</v>
      </c>
      <c r="E417" s="83">
        <v>136.98977776715276</v>
      </c>
      <c r="F417" s="108" t="s">
        <v>788</v>
      </c>
      <c r="G417" s="73" t="s">
        <v>740</v>
      </c>
      <c r="H417" s="106" t="s">
        <v>379</v>
      </c>
      <c r="I417" s="106" t="s">
        <v>375</v>
      </c>
      <c r="J417" s="73" t="s">
        <v>455</v>
      </c>
      <c r="K417" s="106" t="s">
        <v>533</v>
      </c>
      <c r="L417" s="106" t="s">
        <v>539</v>
      </c>
      <c r="M417" s="77"/>
    </row>
    <row r="418" spans="1:12" ht="19.5" customHeight="1">
      <c r="A418" s="79">
        <v>685</v>
      </c>
      <c r="B418" s="100">
        <v>39844</v>
      </c>
      <c r="C418" s="84" t="s">
        <v>869</v>
      </c>
      <c r="D418" s="101">
        <v>1867</v>
      </c>
      <c r="E418" s="83">
        <v>273.6026266666667</v>
      </c>
      <c r="F418" s="102" t="s">
        <v>870</v>
      </c>
      <c r="G418" s="84" t="s">
        <v>580</v>
      </c>
      <c r="H418" s="84" t="s">
        <v>576</v>
      </c>
      <c r="I418" s="84" t="s">
        <v>877</v>
      </c>
      <c r="J418" s="73" t="s">
        <v>455</v>
      </c>
      <c r="K418" s="85" t="s">
        <v>535</v>
      </c>
      <c r="L418" s="84" t="s">
        <v>539</v>
      </c>
    </row>
    <row r="419" spans="1:12" ht="19.5" customHeight="1">
      <c r="A419" s="79">
        <v>709</v>
      </c>
      <c r="B419" s="100">
        <v>39928</v>
      </c>
      <c r="C419" s="84" t="s">
        <v>869</v>
      </c>
      <c r="D419" s="101">
        <v>280.05</v>
      </c>
      <c r="E419" s="83">
        <v>41.05023818181819</v>
      </c>
      <c r="F419" s="102" t="s">
        <v>870</v>
      </c>
      <c r="G419" s="84" t="s">
        <v>580</v>
      </c>
      <c r="H419" s="84" t="s">
        <v>576</v>
      </c>
      <c r="I419" s="84" t="s">
        <v>877</v>
      </c>
      <c r="J419" s="73" t="s">
        <v>455</v>
      </c>
      <c r="K419" s="85"/>
      <c r="L419" s="84" t="s">
        <v>539</v>
      </c>
    </row>
    <row r="420" spans="1:13" ht="19.5" customHeight="1">
      <c r="A420" s="71">
        <v>812</v>
      </c>
      <c r="B420" s="72">
        <v>40019</v>
      </c>
      <c r="C420" s="73" t="s">
        <v>125</v>
      </c>
      <c r="D420" s="74">
        <v>350</v>
      </c>
      <c r="E420" s="75">
        <v>51.3065</v>
      </c>
      <c r="F420" s="76" t="s">
        <v>126</v>
      </c>
      <c r="G420" s="73" t="s">
        <v>580</v>
      </c>
      <c r="H420" s="73" t="s">
        <v>576</v>
      </c>
      <c r="I420" s="73" t="s">
        <v>532</v>
      </c>
      <c r="J420" s="73" t="s">
        <v>455</v>
      </c>
      <c r="K420" s="73" t="s">
        <v>127</v>
      </c>
      <c r="L420" s="73" t="s">
        <v>539</v>
      </c>
      <c r="M420" s="96"/>
    </row>
    <row r="421" spans="1:13" ht="19.5" customHeight="1">
      <c r="A421" s="71">
        <v>816</v>
      </c>
      <c r="B421" s="72">
        <v>40050</v>
      </c>
      <c r="C421" s="73" t="s">
        <v>125</v>
      </c>
      <c r="D421" s="74">
        <v>350</v>
      </c>
      <c r="E421" s="75">
        <v>51.2995</v>
      </c>
      <c r="F421" s="76" t="s">
        <v>126</v>
      </c>
      <c r="G421" s="73" t="s">
        <v>580</v>
      </c>
      <c r="H421" s="73" t="s">
        <v>576</v>
      </c>
      <c r="I421" s="73" t="s">
        <v>532</v>
      </c>
      <c r="J421" s="73" t="s">
        <v>455</v>
      </c>
      <c r="K421" s="73" t="s">
        <v>535</v>
      </c>
      <c r="L421" s="73" t="s">
        <v>539</v>
      </c>
      <c r="M421" s="77"/>
    </row>
    <row r="422" spans="1:13" ht="19.5" customHeight="1">
      <c r="A422" s="71">
        <v>1014</v>
      </c>
      <c r="B422" s="72">
        <v>40050</v>
      </c>
      <c r="C422" s="73" t="s">
        <v>125</v>
      </c>
      <c r="D422" s="74">
        <v>350</v>
      </c>
      <c r="E422" s="75">
        <v>51.2995</v>
      </c>
      <c r="F422" s="76" t="s">
        <v>126</v>
      </c>
      <c r="G422" s="73" t="s">
        <v>580</v>
      </c>
      <c r="H422" s="73" t="s">
        <v>576</v>
      </c>
      <c r="I422" s="73" t="s">
        <v>532</v>
      </c>
      <c r="J422" s="73" t="s">
        <v>455</v>
      </c>
      <c r="K422" s="73" t="s">
        <v>127</v>
      </c>
      <c r="L422" s="73" t="s">
        <v>539</v>
      </c>
      <c r="M422" s="77"/>
    </row>
    <row r="423" spans="1:13" ht="19.5" customHeight="1">
      <c r="A423" s="71">
        <v>821</v>
      </c>
      <c r="B423" s="72">
        <v>40081</v>
      </c>
      <c r="C423" s="73" t="s">
        <v>125</v>
      </c>
      <c r="D423" s="74">
        <v>350</v>
      </c>
      <c r="E423" s="75">
        <v>51.3415</v>
      </c>
      <c r="F423" s="76" t="s">
        <v>126</v>
      </c>
      <c r="G423" s="73" t="s">
        <v>580</v>
      </c>
      <c r="H423" s="73" t="s">
        <v>576</v>
      </c>
      <c r="I423" s="73" t="s">
        <v>532</v>
      </c>
      <c r="J423" s="73" t="s">
        <v>455</v>
      </c>
      <c r="K423" s="73" t="s">
        <v>127</v>
      </c>
      <c r="L423" s="73" t="s">
        <v>539</v>
      </c>
      <c r="M423" s="77"/>
    </row>
    <row r="424" spans="1:12" ht="19.5" customHeight="1">
      <c r="A424" s="79">
        <v>876</v>
      </c>
      <c r="B424" s="100">
        <v>40115</v>
      </c>
      <c r="C424" s="84" t="s">
        <v>869</v>
      </c>
      <c r="D424" s="101">
        <v>186.7</v>
      </c>
      <c r="E424" s="83">
        <v>27.387022999999992</v>
      </c>
      <c r="F424" s="102" t="s">
        <v>870</v>
      </c>
      <c r="G424" s="84" t="s">
        <v>580</v>
      </c>
      <c r="H424" s="84" t="s">
        <v>1025</v>
      </c>
      <c r="I424" s="84" t="s">
        <v>877</v>
      </c>
      <c r="J424" s="73" t="s">
        <v>455</v>
      </c>
      <c r="K424" s="85" t="s">
        <v>533</v>
      </c>
      <c r="L424" s="84" t="s">
        <v>539</v>
      </c>
    </row>
    <row r="425" spans="1:13" ht="19.5" customHeight="1">
      <c r="A425" s="71">
        <v>1042</v>
      </c>
      <c r="B425" s="72">
        <v>40142</v>
      </c>
      <c r="C425" s="73" t="s">
        <v>243</v>
      </c>
      <c r="D425" s="74">
        <v>300</v>
      </c>
      <c r="E425" s="75">
        <v>43.995</v>
      </c>
      <c r="F425" s="76" t="s">
        <v>244</v>
      </c>
      <c r="G425" s="73" t="s">
        <v>580</v>
      </c>
      <c r="H425" s="73" t="s">
        <v>576</v>
      </c>
      <c r="I425" s="73" t="s">
        <v>532</v>
      </c>
      <c r="J425" s="73" t="s">
        <v>455</v>
      </c>
      <c r="K425" s="73" t="s">
        <v>837</v>
      </c>
      <c r="L425" s="73" t="s">
        <v>539</v>
      </c>
      <c r="M425" s="77"/>
    </row>
    <row r="426" spans="1:12" ht="19.5" customHeight="1">
      <c r="A426" s="79">
        <v>1023</v>
      </c>
      <c r="B426" s="100">
        <v>40172</v>
      </c>
      <c r="C426" s="84" t="s">
        <v>869</v>
      </c>
      <c r="D426" s="101">
        <v>300</v>
      </c>
      <c r="E426" s="83">
        <v>44.001</v>
      </c>
      <c r="F426" s="102" t="s">
        <v>870</v>
      </c>
      <c r="G426" s="84" t="s">
        <v>580</v>
      </c>
      <c r="H426" s="84" t="s">
        <v>576</v>
      </c>
      <c r="I426" s="84" t="s">
        <v>877</v>
      </c>
      <c r="J426" s="73" t="s">
        <v>455</v>
      </c>
      <c r="K426" s="85" t="s">
        <v>533</v>
      </c>
      <c r="L426" s="84" t="s">
        <v>539</v>
      </c>
    </row>
    <row r="427" spans="1:12" ht="19.5" customHeight="1">
      <c r="A427" s="71">
        <v>1048</v>
      </c>
      <c r="B427" s="72">
        <v>40172</v>
      </c>
      <c r="C427" s="73" t="s">
        <v>243</v>
      </c>
      <c r="D427" s="74">
        <v>500</v>
      </c>
      <c r="E427" s="75">
        <v>73.335</v>
      </c>
      <c r="F427" s="76" t="s">
        <v>244</v>
      </c>
      <c r="G427" s="73" t="s">
        <v>580</v>
      </c>
      <c r="H427" s="73" t="s">
        <v>576</v>
      </c>
      <c r="I427" s="73" t="s">
        <v>532</v>
      </c>
      <c r="J427" s="73" t="s">
        <v>455</v>
      </c>
      <c r="K427" s="73" t="s">
        <v>837</v>
      </c>
      <c r="L427" s="73" t="s">
        <v>539</v>
      </c>
    </row>
    <row r="428" spans="1:13" ht="19.5" customHeight="1">
      <c r="A428" s="71">
        <v>131</v>
      </c>
      <c r="B428" s="72">
        <v>39871</v>
      </c>
      <c r="C428" s="73" t="s">
        <v>814</v>
      </c>
      <c r="D428" s="74">
        <v>53</v>
      </c>
      <c r="E428" s="75">
        <v>7.7645</v>
      </c>
      <c r="F428" s="76" t="s">
        <v>922</v>
      </c>
      <c r="G428" s="73" t="s">
        <v>953</v>
      </c>
      <c r="H428" s="73" t="s">
        <v>576</v>
      </c>
      <c r="I428" s="73" t="s">
        <v>532</v>
      </c>
      <c r="J428" s="73" t="s">
        <v>455</v>
      </c>
      <c r="K428" s="73" t="s">
        <v>533</v>
      </c>
      <c r="L428" s="73" t="s">
        <v>539</v>
      </c>
      <c r="M428" s="77"/>
    </row>
    <row r="429" spans="1:13" ht="19.5" customHeight="1">
      <c r="A429" s="71">
        <v>509</v>
      </c>
      <c r="B429" s="72">
        <v>40009</v>
      </c>
      <c r="C429" s="73" t="s">
        <v>1032</v>
      </c>
      <c r="D429" s="74">
        <v>54</v>
      </c>
      <c r="E429" s="75">
        <v>7.9159</v>
      </c>
      <c r="F429" s="76" t="s">
        <v>922</v>
      </c>
      <c r="G429" s="73" t="s">
        <v>953</v>
      </c>
      <c r="H429" s="73" t="s">
        <v>576</v>
      </c>
      <c r="I429" s="73" t="s">
        <v>1030</v>
      </c>
      <c r="J429" s="73" t="s">
        <v>455</v>
      </c>
      <c r="K429" s="73" t="s">
        <v>533</v>
      </c>
      <c r="L429" s="73" t="s">
        <v>539</v>
      </c>
      <c r="M429" s="77"/>
    </row>
    <row r="430" spans="1:13" ht="19.5" customHeight="1">
      <c r="A430" s="71">
        <v>890</v>
      </c>
      <c r="B430" s="72">
        <v>40110</v>
      </c>
      <c r="C430" s="73" t="s">
        <v>359</v>
      </c>
      <c r="D430" s="74">
        <v>32</v>
      </c>
      <c r="E430" s="75">
        <v>4.6941</v>
      </c>
      <c r="F430" s="76" t="s">
        <v>922</v>
      </c>
      <c r="G430" s="73" t="s">
        <v>953</v>
      </c>
      <c r="H430" s="73" t="s">
        <v>576</v>
      </c>
      <c r="I430" s="73" t="s">
        <v>532</v>
      </c>
      <c r="J430" s="73" t="s">
        <v>455</v>
      </c>
      <c r="K430" s="73" t="s">
        <v>533</v>
      </c>
      <c r="L430" s="73" t="s">
        <v>539</v>
      </c>
      <c r="M430" s="77"/>
    </row>
    <row r="431" spans="1:13" ht="19.5" customHeight="1">
      <c r="A431" s="71">
        <v>882</v>
      </c>
      <c r="B431" s="72">
        <v>40130</v>
      </c>
      <c r="C431" s="73" t="s">
        <v>363</v>
      </c>
      <c r="D431" s="74">
        <v>32</v>
      </c>
      <c r="E431" s="75">
        <v>4.6928</v>
      </c>
      <c r="F431" s="76" t="s">
        <v>922</v>
      </c>
      <c r="G431" s="73" t="s">
        <v>953</v>
      </c>
      <c r="H431" s="73" t="s">
        <v>576</v>
      </c>
      <c r="I431" s="73" t="s">
        <v>532</v>
      </c>
      <c r="J431" s="73" t="s">
        <v>455</v>
      </c>
      <c r="K431" s="73" t="s">
        <v>533</v>
      </c>
      <c r="L431" s="73" t="s">
        <v>539</v>
      </c>
      <c r="M431" s="77"/>
    </row>
    <row r="432" spans="1:12" ht="19.5" customHeight="1">
      <c r="A432" s="71">
        <v>12</v>
      </c>
      <c r="B432" s="72">
        <v>39824</v>
      </c>
      <c r="C432" s="73" t="s">
        <v>575</v>
      </c>
      <c r="D432" s="74">
        <v>44</v>
      </c>
      <c r="E432" s="75">
        <v>6.4482</v>
      </c>
      <c r="F432" s="76" t="s">
        <v>788</v>
      </c>
      <c r="G432" s="73" t="s">
        <v>740</v>
      </c>
      <c r="H432" s="73" t="s">
        <v>576</v>
      </c>
      <c r="I432" s="73" t="s">
        <v>532</v>
      </c>
      <c r="J432" s="73" t="s">
        <v>455</v>
      </c>
      <c r="K432" s="73" t="s">
        <v>533</v>
      </c>
      <c r="L432" s="73" t="s">
        <v>539</v>
      </c>
    </row>
    <row r="433" spans="1:12" ht="19.5" customHeight="1">
      <c r="A433" s="71">
        <v>129</v>
      </c>
      <c r="B433" s="72">
        <v>39871</v>
      </c>
      <c r="C433" s="73" t="s">
        <v>815</v>
      </c>
      <c r="D433" s="74">
        <v>20</v>
      </c>
      <c r="E433" s="75">
        <v>2.93</v>
      </c>
      <c r="F433" s="76" t="s">
        <v>788</v>
      </c>
      <c r="G433" s="73" t="s">
        <v>740</v>
      </c>
      <c r="H433" s="73" t="s">
        <v>576</v>
      </c>
      <c r="I433" s="73" t="s">
        <v>532</v>
      </c>
      <c r="J433" s="73" t="s">
        <v>455</v>
      </c>
      <c r="K433" s="73" t="s">
        <v>535</v>
      </c>
      <c r="L433" s="73" t="s">
        <v>539</v>
      </c>
    </row>
    <row r="434" spans="1:12" ht="19.5" customHeight="1">
      <c r="A434" s="71">
        <v>130</v>
      </c>
      <c r="B434" s="72">
        <v>39871</v>
      </c>
      <c r="C434" s="73" t="s">
        <v>815</v>
      </c>
      <c r="D434" s="74">
        <v>18</v>
      </c>
      <c r="E434" s="75">
        <v>2.637</v>
      </c>
      <c r="F434" s="76" t="s">
        <v>788</v>
      </c>
      <c r="G434" s="73" t="s">
        <v>740</v>
      </c>
      <c r="H434" s="73" t="s">
        <v>576</v>
      </c>
      <c r="I434" s="73" t="s">
        <v>532</v>
      </c>
      <c r="J434" s="73" t="s">
        <v>455</v>
      </c>
      <c r="K434" s="73" t="s">
        <v>533</v>
      </c>
      <c r="L434" s="73" t="s">
        <v>539</v>
      </c>
    </row>
    <row r="435" spans="1:12" ht="19.5" customHeight="1">
      <c r="A435" s="71">
        <v>132</v>
      </c>
      <c r="B435" s="72">
        <v>39871</v>
      </c>
      <c r="C435" s="73" t="s">
        <v>813</v>
      </c>
      <c r="D435" s="74">
        <v>20</v>
      </c>
      <c r="E435" s="75">
        <v>2.93</v>
      </c>
      <c r="F435" s="76" t="s">
        <v>788</v>
      </c>
      <c r="G435" s="73" t="s">
        <v>740</v>
      </c>
      <c r="H435" s="73" t="s">
        <v>576</v>
      </c>
      <c r="I435" s="73" t="s">
        <v>532</v>
      </c>
      <c r="J435" s="73" t="s">
        <v>455</v>
      </c>
      <c r="K435" s="73" t="s">
        <v>533</v>
      </c>
      <c r="L435" s="73" t="s">
        <v>539</v>
      </c>
    </row>
    <row r="436" spans="1:12" ht="19.5" customHeight="1">
      <c r="A436" s="109">
        <v>178</v>
      </c>
      <c r="B436" s="72">
        <v>39887</v>
      </c>
      <c r="C436" s="73" t="s">
        <v>871</v>
      </c>
      <c r="D436" s="133">
        <v>18</v>
      </c>
      <c r="E436" s="117">
        <v>2.637</v>
      </c>
      <c r="F436" s="76" t="s">
        <v>788</v>
      </c>
      <c r="G436" s="73" t="s">
        <v>740</v>
      </c>
      <c r="H436" s="73" t="s">
        <v>576</v>
      </c>
      <c r="I436" s="73" t="s">
        <v>532</v>
      </c>
      <c r="J436" s="73" t="s">
        <v>455</v>
      </c>
      <c r="K436" s="127" t="s">
        <v>533</v>
      </c>
      <c r="L436" s="73" t="s">
        <v>539</v>
      </c>
    </row>
    <row r="437" spans="1:12" ht="19.5" customHeight="1">
      <c r="A437" s="71">
        <v>186</v>
      </c>
      <c r="B437" s="72">
        <v>39891</v>
      </c>
      <c r="C437" s="73" t="s">
        <v>871</v>
      </c>
      <c r="D437" s="74">
        <v>14</v>
      </c>
      <c r="E437" s="75">
        <v>2.051</v>
      </c>
      <c r="F437" s="76" t="s">
        <v>788</v>
      </c>
      <c r="G437" s="73" t="s">
        <v>740</v>
      </c>
      <c r="H437" s="73" t="s">
        <v>576</v>
      </c>
      <c r="I437" s="73" t="s">
        <v>532</v>
      </c>
      <c r="J437" s="73" t="s">
        <v>455</v>
      </c>
      <c r="K437" s="73" t="s">
        <v>533</v>
      </c>
      <c r="L437" s="73" t="s">
        <v>530</v>
      </c>
    </row>
    <row r="438" spans="1:12" ht="19.5" customHeight="1">
      <c r="A438" s="71">
        <v>207</v>
      </c>
      <c r="B438" s="72">
        <v>39898</v>
      </c>
      <c r="C438" s="73" t="s">
        <v>871</v>
      </c>
      <c r="D438" s="74">
        <v>10</v>
      </c>
      <c r="E438" s="75">
        <v>1.465</v>
      </c>
      <c r="F438" s="76" t="s">
        <v>788</v>
      </c>
      <c r="G438" s="73" t="s">
        <v>740</v>
      </c>
      <c r="H438" s="73" t="s">
        <v>576</v>
      </c>
      <c r="I438" s="73" t="s">
        <v>532</v>
      </c>
      <c r="J438" s="73" t="s">
        <v>455</v>
      </c>
      <c r="K438" s="73" t="s">
        <v>533</v>
      </c>
      <c r="L438" s="73" t="s">
        <v>539</v>
      </c>
    </row>
    <row r="439" spans="1:12" ht="19.5" customHeight="1">
      <c r="A439" s="71">
        <v>644</v>
      </c>
      <c r="B439" s="72">
        <v>39953</v>
      </c>
      <c r="C439" s="73" t="s">
        <v>871</v>
      </c>
      <c r="D439" s="74">
        <v>26</v>
      </c>
      <c r="E439" s="75">
        <v>3.8158</v>
      </c>
      <c r="F439" s="76" t="s">
        <v>788</v>
      </c>
      <c r="G439" s="73" t="s">
        <v>740</v>
      </c>
      <c r="H439" s="73" t="s">
        <v>576</v>
      </c>
      <c r="I439" s="73" t="s">
        <v>532</v>
      </c>
      <c r="J439" s="73" t="s">
        <v>455</v>
      </c>
      <c r="K439" s="73" t="s">
        <v>533</v>
      </c>
      <c r="L439" s="73" t="s">
        <v>539</v>
      </c>
    </row>
    <row r="440" spans="1:12" ht="19.5" customHeight="1">
      <c r="A440" s="71">
        <v>384</v>
      </c>
      <c r="B440" s="72">
        <v>39971</v>
      </c>
      <c r="C440" s="73" t="s">
        <v>871</v>
      </c>
      <c r="D440" s="74">
        <v>31</v>
      </c>
      <c r="E440" s="75">
        <v>4.543</v>
      </c>
      <c r="F440" s="76" t="s">
        <v>788</v>
      </c>
      <c r="G440" s="73" t="s">
        <v>740</v>
      </c>
      <c r="H440" s="73" t="s">
        <v>576</v>
      </c>
      <c r="I440" s="73" t="s">
        <v>532</v>
      </c>
      <c r="J440" s="73" t="s">
        <v>455</v>
      </c>
      <c r="K440" s="73" t="s">
        <v>533</v>
      </c>
      <c r="L440" s="73" t="s">
        <v>539</v>
      </c>
    </row>
    <row r="441" spans="1:12" ht="19.5" customHeight="1">
      <c r="A441" s="71">
        <v>385</v>
      </c>
      <c r="B441" s="72">
        <v>39971</v>
      </c>
      <c r="C441" s="73" t="s">
        <v>871</v>
      </c>
      <c r="D441" s="74">
        <v>18</v>
      </c>
      <c r="E441" s="75">
        <v>2.6379</v>
      </c>
      <c r="F441" s="76" t="s">
        <v>788</v>
      </c>
      <c r="G441" s="73" t="s">
        <v>740</v>
      </c>
      <c r="H441" s="73" t="s">
        <v>576</v>
      </c>
      <c r="I441" s="73" t="s">
        <v>532</v>
      </c>
      <c r="J441" s="73" t="s">
        <v>455</v>
      </c>
      <c r="K441" s="73" t="s">
        <v>533</v>
      </c>
      <c r="L441" s="73" t="s">
        <v>539</v>
      </c>
    </row>
    <row r="442" spans="1:12" ht="19.5" customHeight="1">
      <c r="A442" s="79">
        <v>396</v>
      </c>
      <c r="B442" s="100">
        <v>39975</v>
      </c>
      <c r="C442" s="84" t="s">
        <v>871</v>
      </c>
      <c r="D442" s="101">
        <v>15</v>
      </c>
      <c r="E442" s="143">
        <v>2.19825</v>
      </c>
      <c r="F442" s="111" t="s">
        <v>788</v>
      </c>
      <c r="G442" s="112" t="s">
        <v>740</v>
      </c>
      <c r="H442" s="112" t="s">
        <v>1025</v>
      </c>
      <c r="I442" s="84" t="s">
        <v>877</v>
      </c>
      <c r="J442" s="73" t="s">
        <v>455</v>
      </c>
      <c r="K442" s="85"/>
      <c r="L442" s="84" t="s">
        <v>539</v>
      </c>
    </row>
    <row r="443" spans="1:12" ht="19.5" customHeight="1">
      <c r="A443" s="71">
        <v>397</v>
      </c>
      <c r="B443" s="72">
        <v>39975</v>
      </c>
      <c r="C443" s="73" t="s">
        <v>871</v>
      </c>
      <c r="D443" s="74">
        <v>17</v>
      </c>
      <c r="E443" s="75">
        <v>2.4914</v>
      </c>
      <c r="F443" s="76" t="s">
        <v>788</v>
      </c>
      <c r="G443" s="73" t="s">
        <v>740</v>
      </c>
      <c r="H443" s="73" t="s">
        <v>576</v>
      </c>
      <c r="I443" s="73" t="s">
        <v>532</v>
      </c>
      <c r="J443" s="73" t="s">
        <v>455</v>
      </c>
      <c r="K443" s="73" t="s">
        <v>533</v>
      </c>
      <c r="L443" s="73" t="s">
        <v>539</v>
      </c>
    </row>
    <row r="444" spans="1:12" ht="19.5" customHeight="1">
      <c r="A444" s="71">
        <v>497</v>
      </c>
      <c r="B444" s="72">
        <v>40005</v>
      </c>
      <c r="C444" s="73" t="s">
        <v>117</v>
      </c>
      <c r="D444" s="74">
        <v>27</v>
      </c>
      <c r="E444" s="75">
        <v>3.9579</v>
      </c>
      <c r="F444" s="76" t="s">
        <v>788</v>
      </c>
      <c r="G444" s="73" t="s">
        <v>740</v>
      </c>
      <c r="H444" s="73" t="s">
        <v>576</v>
      </c>
      <c r="I444" s="73" t="s">
        <v>532</v>
      </c>
      <c r="J444" s="73" t="s">
        <v>455</v>
      </c>
      <c r="K444" s="73" t="s">
        <v>535</v>
      </c>
      <c r="L444" s="73" t="s">
        <v>539</v>
      </c>
    </row>
    <row r="445" spans="1:12" ht="19.5" customHeight="1">
      <c r="A445" s="71">
        <v>474</v>
      </c>
      <c r="B445" s="72">
        <v>40009</v>
      </c>
      <c r="C445" s="73" t="s">
        <v>120</v>
      </c>
      <c r="D445" s="74">
        <v>10</v>
      </c>
      <c r="E445" s="75">
        <v>1.4659</v>
      </c>
      <c r="F445" s="76" t="s">
        <v>788</v>
      </c>
      <c r="G445" s="73" t="s">
        <v>740</v>
      </c>
      <c r="H445" s="73" t="s">
        <v>576</v>
      </c>
      <c r="I445" s="73" t="s">
        <v>532</v>
      </c>
      <c r="J445" s="73" t="s">
        <v>455</v>
      </c>
      <c r="K445" s="73" t="s">
        <v>533</v>
      </c>
      <c r="L445" s="73" t="s">
        <v>539</v>
      </c>
    </row>
    <row r="446" spans="1:12" ht="19.5" customHeight="1">
      <c r="A446" s="71">
        <v>496</v>
      </c>
      <c r="B446" s="72">
        <v>40009</v>
      </c>
      <c r="C446" s="73" t="s">
        <v>871</v>
      </c>
      <c r="D446" s="74">
        <v>10</v>
      </c>
      <c r="E446" s="75">
        <v>1.4659</v>
      </c>
      <c r="F446" s="76" t="s">
        <v>788</v>
      </c>
      <c r="G446" s="73" t="s">
        <v>740</v>
      </c>
      <c r="H446" s="73" t="s">
        <v>576</v>
      </c>
      <c r="I446" s="73" t="s">
        <v>532</v>
      </c>
      <c r="J446" s="73" t="s">
        <v>455</v>
      </c>
      <c r="K446" s="73" t="s">
        <v>533</v>
      </c>
      <c r="L446" s="73" t="s">
        <v>539</v>
      </c>
    </row>
    <row r="447" spans="1:12" ht="19.5" customHeight="1">
      <c r="A447" s="71">
        <v>633</v>
      </c>
      <c r="B447" s="72">
        <v>40036</v>
      </c>
      <c r="C447" s="73" t="s">
        <v>173</v>
      </c>
      <c r="D447" s="74">
        <v>14</v>
      </c>
      <c r="E447" s="75">
        <v>2.052</v>
      </c>
      <c r="F447" s="76" t="s">
        <v>788</v>
      </c>
      <c r="G447" s="73" t="s">
        <v>740</v>
      </c>
      <c r="H447" s="73" t="s">
        <v>576</v>
      </c>
      <c r="I447" s="73" t="s">
        <v>532</v>
      </c>
      <c r="J447" s="73" t="s">
        <v>455</v>
      </c>
      <c r="K447" s="73" t="s">
        <v>533</v>
      </c>
      <c r="L447" s="73" t="s">
        <v>539</v>
      </c>
    </row>
    <row r="448" spans="1:13" ht="19.5" customHeight="1">
      <c r="A448" s="86">
        <v>897</v>
      </c>
      <c r="B448" s="87">
        <v>40110</v>
      </c>
      <c r="C448" s="88" t="s">
        <v>871</v>
      </c>
      <c r="D448" s="89">
        <v>20</v>
      </c>
      <c r="E448" s="90">
        <v>2.9338</v>
      </c>
      <c r="F448" s="91" t="s">
        <v>788</v>
      </c>
      <c r="G448" s="73" t="s">
        <v>740</v>
      </c>
      <c r="H448" s="88" t="s">
        <v>576</v>
      </c>
      <c r="I448" s="88" t="s">
        <v>375</v>
      </c>
      <c r="J448" s="73" t="s">
        <v>455</v>
      </c>
      <c r="K448" s="88" t="s">
        <v>533</v>
      </c>
      <c r="L448" s="88" t="s">
        <v>539</v>
      </c>
      <c r="M448" s="77"/>
    </row>
    <row r="449" spans="1:12" ht="19.5" customHeight="1">
      <c r="A449" s="71">
        <v>897</v>
      </c>
      <c r="B449" s="72">
        <v>40110</v>
      </c>
      <c r="C449" s="73" t="s">
        <v>871</v>
      </c>
      <c r="D449" s="74">
        <v>20</v>
      </c>
      <c r="E449" s="75">
        <v>2.9338</v>
      </c>
      <c r="F449" s="76" t="s">
        <v>788</v>
      </c>
      <c r="G449" s="73" t="s">
        <v>740</v>
      </c>
      <c r="H449" s="73" t="s">
        <v>576</v>
      </c>
      <c r="I449" s="73" t="s">
        <v>532</v>
      </c>
      <c r="J449" s="73" t="s">
        <v>455</v>
      </c>
      <c r="K449" s="73" t="s">
        <v>533</v>
      </c>
      <c r="L449" s="73" t="s">
        <v>539</v>
      </c>
    </row>
    <row r="450" spans="1:13" ht="19.5" customHeight="1">
      <c r="A450" s="86">
        <v>904</v>
      </c>
      <c r="B450" s="87">
        <v>40110</v>
      </c>
      <c r="C450" s="88" t="s">
        <v>871</v>
      </c>
      <c r="D450" s="89">
        <v>11</v>
      </c>
      <c r="E450" s="90">
        <v>1.4669</v>
      </c>
      <c r="F450" s="91" t="s">
        <v>788</v>
      </c>
      <c r="G450" s="73" t="s">
        <v>740</v>
      </c>
      <c r="H450" s="88" t="s">
        <v>576</v>
      </c>
      <c r="I450" s="88" t="s">
        <v>375</v>
      </c>
      <c r="J450" s="73" t="s">
        <v>455</v>
      </c>
      <c r="K450" s="88" t="s">
        <v>837</v>
      </c>
      <c r="L450" s="88" t="s">
        <v>539</v>
      </c>
      <c r="M450" s="77"/>
    </row>
    <row r="451" spans="1:12" ht="19.5" customHeight="1">
      <c r="A451" s="71">
        <v>904</v>
      </c>
      <c r="B451" s="72">
        <v>40110</v>
      </c>
      <c r="C451" s="73" t="s">
        <v>871</v>
      </c>
      <c r="D451" s="74">
        <v>10</v>
      </c>
      <c r="E451" s="75">
        <v>1.4669</v>
      </c>
      <c r="F451" s="76" t="s">
        <v>788</v>
      </c>
      <c r="G451" s="73" t="s">
        <v>740</v>
      </c>
      <c r="H451" s="73" t="s">
        <v>576</v>
      </c>
      <c r="I451" s="73" t="s">
        <v>532</v>
      </c>
      <c r="J451" s="73" t="s">
        <v>455</v>
      </c>
      <c r="K451" s="73" t="s">
        <v>837</v>
      </c>
      <c r="L451" s="73" t="s">
        <v>539</v>
      </c>
    </row>
    <row r="452" spans="1:12" ht="19.5" customHeight="1">
      <c r="A452" s="79">
        <v>687</v>
      </c>
      <c r="B452" s="100">
        <v>39844</v>
      </c>
      <c r="C452" s="84" t="s">
        <v>869</v>
      </c>
      <c r="D452" s="101">
        <v>466.75</v>
      </c>
      <c r="E452" s="83">
        <v>68.40065666666668</v>
      </c>
      <c r="F452" s="102" t="s">
        <v>870</v>
      </c>
      <c r="G452" s="84" t="s">
        <v>580</v>
      </c>
      <c r="H452" s="84" t="s">
        <v>1150</v>
      </c>
      <c r="I452" s="84" t="s">
        <v>877</v>
      </c>
      <c r="J452" s="73" t="s">
        <v>455</v>
      </c>
      <c r="K452" s="85" t="s">
        <v>535</v>
      </c>
      <c r="L452" s="84" t="s">
        <v>539</v>
      </c>
    </row>
    <row r="453" spans="1:12" ht="19.5" customHeight="1">
      <c r="A453" s="79">
        <v>764</v>
      </c>
      <c r="B453" s="100">
        <v>39844</v>
      </c>
      <c r="C453" s="84" t="s">
        <v>581</v>
      </c>
      <c r="D453" s="101">
        <v>500</v>
      </c>
      <c r="E453" s="83">
        <v>73.27333333333334</v>
      </c>
      <c r="F453" s="102" t="s">
        <v>845</v>
      </c>
      <c r="G453" s="84" t="s">
        <v>580</v>
      </c>
      <c r="H453" s="73" t="s">
        <v>847</v>
      </c>
      <c r="I453" s="84" t="s">
        <v>877</v>
      </c>
      <c r="J453" s="73" t="s">
        <v>455</v>
      </c>
      <c r="K453" s="85" t="s">
        <v>533</v>
      </c>
      <c r="L453" s="84" t="s">
        <v>539</v>
      </c>
    </row>
    <row r="454" spans="1:12" ht="19.5" customHeight="1">
      <c r="A454" s="79">
        <v>695</v>
      </c>
      <c r="B454" s="100">
        <v>39872</v>
      </c>
      <c r="C454" s="84" t="s">
        <v>869</v>
      </c>
      <c r="D454" s="101">
        <v>466.75</v>
      </c>
      <c r="E454" s="83">
        <v>68.37887500000001</v>
      </c>
      <c r="F454" s="102" t="s">
        <v>870</v>
      </c>
      <c r="G454" s="84" t="s">
        <v>580</v>
      </c>
      <c r="H454" s="84" t="s">
        <v>847</v>
      </c>
      <c r="I454" s="84" t="s">
        <v>877</v>
      </c>
      <c r="J454" s="73" t="s">
        <v>455</v>
      </c>
      <c r="K454" s="85" t="s">
        <v>533</v>
      </c>
      <c r="L454" s="84" t="s">
        <v>817</v>
      </c>
    </row>
    <row r="455" spans="1:12" ht="19.5" customHeight="1">
      <c r="A455" s="79">
        <v>767</v>
      </c>
      <c r="B455" s="100">
        <v>39872</v>
      </c>
      <c r="C455" s="84" t="s">
        <v>581</v>
      </c>
      <c r="D455" s="101">
        <v>3000</v>
      </c>
      <c r="E455" s="83">
        <v>439.50000000000006</v>
      </c>
      <c r="F455" s="102" t="s">
        <v>845</v>
      </c>
      <c r="G455" s="84" t="s">
        <v>580</v>
      </c>
      <c r="H455" s="73" t="s">
        <v>1151</v>
      </c>
      <c r="I455" s="84" t="s">
        <v>877</v>
      </c>
      <c r="J455" s="73" t="s">
        <v>455</v>
      </c>
      <c r="K455" s="85" t="s">
        <v>1020</v>
      </c>
      <c r="L455" s="84" t="s">
        <v>539</v>
      </c>
    </row>
    <row r="456" spans="1:12" ht="19.5" customHeight="1">
      <c r="A456" s="79">
        <v>704</v>
      </c>
      <c r="B456" s="100">
        <v>39897</v>
      </c>
      <c r="C456" s="84" t="s">
        <v>869</v>
      </c>
      <c r="D456" s="101">
        <v>466.75</v>
      </c>
      <c r="E456" s="83">
        <v>68.378875</v>
      </c>
      <c r="F456" s="102" t="s">
        <v>870</v>
      </c>
      <c r="G456" s="84" t="s">
        <v>580</v>
      </c>
      <c r="H456" s="84" t="s">
        <v>1150</v>
      </c>
      <c r="I456" s="84" t="s">
        <v>877</v>
      </c>
      <c r="J456" s="73" t="s">
        <v>455</v>
      </c>
      <c r="K456" s="85"/>
      <c r="L456" s="84" t="s">
        <v>539</v>
      </c>
    </row>
    <row r="457" spans="1:12" ht="19.5" customHeight="1">
      <c r="A457" s="79">
        <v>777</v>
      </c>
      <c r="B457" s="100">
        <v>39897</v>
      </c>
      <c r="C457" s="84" t="s">
        <v>581</v>
      </c>
      <c r="D457" s="101">
        <v>2000</v>
      </c>
      <c r="E457" s="83">
        <v>293</v>
      </c>
      <c r="F457" s="102" t="s">
        <v>845</v>
      </c>
      <c r="G457" s="84" t="s">
        <v>580</v>
      </c>
      <c r="H457" s="84" t="s">
        <v>847</v>
      </c>
      <c r="I457" s="84" t="s">
        <v>877</v>
      </c>
      <c r="J457" s="73" t="s">
        <v>455</v>
      </c>
      <c r="K457" s="85"/>
      <c r="L457" s="84" t="s">
        <v>539</v>
      </c>
    </row>
    <row r="458" spans="1:12" ht="19.5" customHeight="1">
      <c r="A458" s="79">
        <v>713</v>
      </c>
      <c r="B458" s="100">
        <v>39928</v>
      </c>
      <c r="C458" s="84" t="s">
        <v>869</v>
      </c>
      <c r="D458" s="101">
        <v>466.75</v>
      </c>
      <c r="E458" s="83">
        <v>68.41706363636364</v>
      </c>
      <c r="F458" s="102" t="s">
        <v>870</v>
      </c>
      <c r="G458" s="84" t="s">
        <v>580</v>
      </c>
      <c r="H458" s="84" t="s">
        <v>847</v>
      </c>
      <c r="I458" s="84" t="s">
        <v>877</v>
      </c>
      <c r="J458" s="73" t="s">
        <v>455</v>
      </c>
      <c r="K458" s="85"/>
      <c r="L458" s="84" t="s">
        <v>539</v>
      </c>
    </row>
    <row r="459" spans="1:12" ht="19.5" customHeight="1">
      <c r="A459" s="79">
        <v>719</v>
      </c>
      <c r="B459" s="100">
        <v>39958</v>
      </c>
      <c r="C459" s="84" t="s">
        <v>869</v>
      </c>
      <c r="D459" s="101">
        <v>466.75</v>
      </c>
      <c r="E459" s="83">
        <v>68.50074861111112</v>
      </c>
      <c r="F459" s="102" t="s">
        <v>870</v>
      </c>
      <c r="G459" s="84" t="s">
        <v>580</v>
      </c>
      <c r="H459" s="84" t="s">
        <v>847</v>
      </c>
      <c r="I459" s="84" t="s">
        <v>877</v>
      </c>
      <c r="J459" s="73" t="s">
        <v>455</v>
      </c>
      <c r="K459" s="85"/>
      <c r="L459" s="84" t="s">
        <v>539</v>
      </c>
    </row>
    <row r="460" spans="1:12" ht="19.5" customHeight="1">
      <c r="A460" s="79">
        <v>728</v>
      </c>
      <c r="B460" s="100">
        <v>39989</v>
      </c>
      <c r="C460" s="84" t="s">
        <v>869</v>
      </c>
      <c r="D460" s="101">
        <v>466.75</v>
      </c>
      <c r="E460" s="83">
        <v>68.4022125</v>
      </c>
      <c r="F460" s="102" t="s">
        <v>870</v>
      </c>
      <c r="G460" s="84" t="s">
        <v>580</v>
      </c>
      <c r="H460" s="84" t="s">
        <v>1151</v>
      </c>
      <c r="I460" s="84" t="s">
        <v>877</v>
      </c>
      <c r="J460" s="73" t="s">
        <v>455</v>
      </c>
      <c r="K460" s="85"/>
      <c r="L460" s="84" t="s">
        <v>539</v>
      </c>
    </row>
    <row r="461" spans="1:13" ht="19.5" customHeight="1">
      <c r="A461" s="71">
        <v>682</v>
      </c>
      <c r="B461" s="72">
        <v>40056</v>
      </c>
      <c r="C461" s="73" t="s">
        <v>243</v>
      </c>
      <c r="D461" s="74">
        <v>750</v>
      </c>
      <c r="E461" s="116">
        <v>109.92678571428573</v>
      </c>
      <c r="F461" s="76" t="s">
        <v>244</v>
      </c>
      <c r="G461" s="73" t="s">
        <v>580</v>
      </c>
      <c r="H461" s="73" t="s">
        <v>847</v>
      </c>
      <c r="I461" s="73" t="s">
        <v>532</v>
      </c>
      <c r="J461" s="73" t="s">
        <v>455</v>
      </c>
      <c r="K461" s="73" t="s">
        <v>837</v>
      </c>
      <c r="L461" s="73" t="s">
        <v>539</v>
      </c>
      <c r="M461" s="77"/>
    </row>
    <row r="462" spans="1:13" ht="19.5" customHeight="1">
      <c r="A462" s="71">
        <v>828</v>
      </c>
      <c r="B462" s="72">
        <v>40081</v>
      </c>
      <c r="C462" s="73" t="s">
        <v>243</v>
      </c>
      <c r="D462" s="74">
        <v>900</v>
      </c>
      <c r="E462" s="75">
        <v>132.021</v>
      </c>
      <c r="F462" s="76" t="s">
        <v>244</v>
      </c>
      <c r="G462" s="73" t="s">
        <v>580</v>
      </c>
      <c r="H462" s="73" t="s">
        <v>847</v>
      </c>
      <c r="I462" s="73" t="s">
        <v>532</v>
      </c>
      <c r="J462" s="73" t="s">
        <v>455</v>
      </c>
      <c r="K462" s="73" t="s">
        <v>837</v>
      </c>
      <c r="L462" s="73" t="s">
        <v>539</v>
      </c>
      <c r="M462" s="77"/>
    </row>
    <row r="463" spans="1:13" ht="19.5" customHeight="1">
      <c r="A463" s="71">
        <v>865</v>
      </c>
      <c r="B463" s="72">
        <v>40115</v>
      </c>
      <c r="C463" s="73" t="s">
        <v>243</v>
      </c>
      <c r="D463" s="74">
        <v>900</v>
      </c>
      <c r="E463" s="75">
        <v>132.021</v>
      </c>
      <c r="F463" s="76" t="s">
        <v>244</v>
      </c>
      <c r="G463" s="73" t="s">
        <v>580</v>
      </c>
      <c r="H463" s="73" t="s">
        <v>847</v>
      </c>
      <c r="I463" s="73" t="s">
        <v>532</v>
      </c>
      <c r="J463" s="73" t="s">
        <v>455</v>
      </c>
      <c r="K463" s="73" t="s">
        <v>837</v>
      </c>
      <c r="L463" s="73" t="s">
        <v>539</v>
      </c>
      <c r="M463" s="77"/>
    </row>
    <row r="464" spans="1:12" ht="19.5" customHeight="1">
      <c r="A464" s="79">
        <v>1019</v>
      </c>
      <c r="B464" s="100">
        <v>40142</v>
      </c>
      <c r="C464" s="84" t="s">
        <v>869</v>
      </c>
      <c r="D464" s="101">
        <v>500</v>
      </c>
      <c r="E464" s="83">
        <v>73.325</v>
      </c>
      <c r="F464" s="102" t="s">
        <v>870</v>
      </c>
      <c r="G464" s="84" t="s">
        <v>580</v>
      </c>
      <c r="H464" s="84" t="s">
        <v>1151</v>
      </c>
      <c r="I464" s="84" t="s">
        <v>877</v>
      </c>
      <c r="J464" s="73" t="s">
        <v>455</v>
      </c>
      <c r="K464" s="85" t="s">
        <v>535</v>
      </c>
      <c r="L464" s="84" t="s">
        <v>539</v>
      </c>
    </row>
    <row r="465" spans="1:13" ht="19.5" customHeight="1">
      <c r="A465" s="71">
        <v>1045</v>
      </c>
      <c r="B465" s="72">
        <v>40142</v>
      </c>
      <c r="C465" s="73" t="s">
        <v>243</v>
      </c>
      <c r="D465" s="74">
        <v>750</v>
      </c>
      <c r="E465" s="75">
        <v>109.9875</v>
      </c>
      <c r="F465" s="76" t="s">
        <v>244</v>
      </c>
      <c r="G465" s="73" t="s">
        <v>580</v>
      </c>
      <c r="H465" s="73" t="s">
        <v>847</v>
      </c>
      <c r="I465" s="73" t="s">
        <v>532</v>
      </c>
      <c r="J465" s="73" t="s">
        <v>455</v>
      </c>
      <c r="K465" s="73" t="s">
        <v>837</v>
      </c>
      <c r="L465" s="73" t="s">
        <v>539</v>
      </c>
      <c r="M465" s="77"/>
    </row>
    <row r="466" spans="1:12" ht="19.5" customHeight="1">
      <c r="A466" s="79">
        <v>1027</v>
      </c>
      <c r="B466" s="100">
        <v>40172</v>
      </c>
      <c r="C466" s="84" t="s">
        <v>869</v>
      </c>
      <c r="D466" s="101">
        <v>500</v>
      </c>
      <c r="E466" s="83">
        <v>73.335</v>
      </c>
      <c r="F466" s="102" t="s">
        <v>870</v>
      </c>
      <c r="G466" s="84" t="s">
        <v>580</v>
      </c>
      <c r="H466" s="84" t="s">
        <v>847</v>
      </c>
      <c r="I466" s="84" t="s">
        <v>877</v>
      </c>
      <c r="J466" s="73" t="s">
        <v>455</v>
      </c>
      <c r="K466" s="85" t="s">
        <v>533</v>
      </c>
      <c r="L466" s="84" t="s">
        <v>539</v>
      </c>
    </row>
    <row r="467" spans="1:12" ht="19.5" customHeight="1">
      <c r="A467" s="71">
        <v>1051</v>
      </c>
      <c r="B467" s="72">
        <v>40172</v>
      </c>
      <c r="C467" s="73" t="s">
        <v>243</v>
      </c>
      <c r="D467" s="74">
        <v>1250</v>
      </c>
      <c r="E467" s="75">
        <v>183.3375</v>
      </c>
      <c r="F467" s="76" t="s">
        <v>244</v>
      </c>
      <c r="G467" s="73" t="s">
        <v>580</v>
      </c>
      <c r="H467" s="73" t="s">
        <v>847</v>
      </c>
      <c r="I467" s="73" t="s">
        <v>532</v>
      </c>
      <c r="J467" s="73" t="s">
        <v>455</v>
      </c>
      <c r="K467" s="73" t="s">
        <v>837</v>
      </c>
      <c r="L467" s="73" t="s">
        <v>539</v>
      </c>
    </row>
    <row r="468" spans="1:13" ht="19.5" customHeight="1">
      <c r="A468" s="71">
        <v>78</v>
      </c>
      <c r="B468" s="72">
        <v>39854</v>
      </c>
      <c r="C468" s="73" t="s">
        <v>746</v>
      </c>
      <c r="D468" s="74">
        <v>10</v>
      </c>
      <c r="E468" s="75">
        <v>1.465</v>
      </c>
      <c r="F468" s="76" t="s">
        <v>638</v>
      </c>
      <c r="G468" s="73" t="s">
        <v>531</v>
      </c>
      <c r="H468" s="73" t="s">
        <v>847</v>
      </c>
      <c r="I468" s="73" t="s">
        <v>532</v>
      </c>
      <c r="J468" s="73" t="s">
        <v>455</v>
      </c>
      <c r="K468" s="73" t="s">
        <v>535</v>
      </c>
      <c r="L468" s="73" t="s">
        <v>539</v>
      </c>
      <c r="M468" s="96"/>
    </row>
    <row r="469" spans="1:13" ht="19.5" customHeight="1">
      <c r="A469" s="71">
        <v>126</v>
      </c>
      <c r="B469" s="72">
        <v>39870</v>
      </c>
      <c r="C469" s="73" t="s">
        <v>808</v>
      </c>
      <c r="D469" s="74">
        <v>20</v>
      </c>
      <c r="E469" s="75">
        <v>2.93</v>
      </c>
      <c r="F469" s="76" t="s">
        <v>809</v>
      </c>
      <c r="G469" s="73" t="s">
        <v>531</v>
      </c>
      <c r="H469" s="73" t="s">
        <v>847</v>
      </c>
      <c r="I469" s="73" t="s">
        <v>532</v>
      </c>
      <c r="J469" s="73" t="s">
        <v>455</v>
      </c>
      <c r="K469" s="73" t="s">
        <v>533</v>
      </c>
      <c r="L469" s="73" t="s">
        <v>539</v>
      </c>
      <c r="M469" s="96"/>
    </row>
    <row r="470" spans="1:13" ht="19.5" customHeight="1">
      <c r="A470" s="71">
        <v>654</v>
      </c>
      <c r="B470" s="72">
        <v>40046</v>
      </c>
      <c r="C470" s="73" t="s">
        <v>747</v>
      </c>
      <c r="D470" s="74">
        <v>500</v>
      </c>
      <c r="E470" s="75">
        <v>73.285</v>
      </c>
      <c r="F470" s="76" t="s">
        <v>727</v>
      </c>
      <c r="G470" s="73" t="s">
        <v>531</v>
      </c>
      <c r="H470" s="73" t="s">
        <v>847</v>
      </c>
      <c r="I470" s="73" t="s">
        <v>532</v>
      </c>
      <c r="J470" s="73" t="s">
        <v>455</v>
      </c>
      <c r="K470" s="73" t="s">
        <v>533</v>
      </c>
      <c r="L470" s="73" t="s">
        <v>539</v>
      </c>
      <c r="M470" s="77"/>
    </row>
    <row r="471" spans="1:13" ht="19.5" customHeight="1">
      <c r="A471" s="71">
        <v>76</v>
      </c>
      <c r="B471" s="72">
        <v>39853</v>
      </c>
      <c r="C471" s="73" t="s">
        <v>741</v>
      </c>
      <c r="D471" s="74">
        <v>11.4</v>
      </c>
      <c r="E471" s="75">
        <v>1.6701</v>
      </c>
      <c r="F471" s="76" t="s">
        <v>742</v>
      </c>
      <c r="G471" s="73" t="s">
        <v>621</v>
      </c>
      <c r="H471" s="73" t="s">
        <v>847</v>
      </c>
      <c r="I471" s="73" t="s">
        <v>532</v>
      </c>
      <c r="J471" s="73" t="s">
        <v>455</v>
      </c>
      <c r="K471" s="73" t="s">
        <v>533</v>
      </c>
      <c r="L471" s="73" t="s">
        <v>539</v>
      </c>
      <c r="M471" s="96"/>
    </row>
    <row r="472" spans="1:13" ht="19.5" customHeight="1">
      <c r="A472" s="71">
        <v>96</v>
      </c>
      <c r="B472" s="72">
        <v>39860</v>
      </c>
      <c r="C472" s="73" t="s">
        <v>828</v>
      </c>
      <c r="D472" s="74">
        <v>17.1</v>
      </c>
      <c r="E472" s="75">
        <v>2.5052</v>
      </c>
      <c r="F472" s="76" t="s">
        <v>742</v>
      </c>
      <c r="G472" s="73" t="s">
        <v>621</v>
      </c>
      <c r="H472" s="73" t="s">
        <v>847</v>
      </c>
      <c r="I472" s="73" t="s">
        <v>532</v>
      </c>
      <c r="J472" s="73" t="s">
        <v>455</v>
      </c>
      <c r="K472" s="73" t="s">
        <v>533</v>
      </c>
      <c r="L472" s="73" t="s">
        <v>539</v>
      </c>
      <c r="M472" s="96"/>
    </row>
    <row r="473" spans="1:13" ht="19.5" customHeight="1">
      <c r="A473" s="71">
        <v>613</v>
      </c>
      <c r="B473" s="72">
        <v>40031</v>
      </c>
      <c r="C473" s="73" t="s">
        <v>64</v>
      </c>
      <c r="D473" s="74">
        <v>20</v>
      </c>
      <c r="E473" s="75">
        <v>2.9314</v>
      </c>
      <c r="F473" s="76" t="s">
        <v>750</v>
      </c>
      <c r="G473" s="73" t="s">
        <v>621</v>
      </c>
      <c r="H473" s="73" t="s">
        <v>847</v>
      </c>
      <c r="I473" s="73" t="s">
        <v>532</v>
      </c>
      <c r="J473" s="73" t="s">
        <v>455</v>
      </c>
      <c r="K473" s="73" t="s">
        <v>533</v>
      </c>
      <c r="L473" s="73" t="s">
        <v>539</v>
      </c>
      <c r="M473" s="96"/>
    </row>
    <row r="474" spans="1:13" ht="19.5" customHeight="1">
      <c r="A474" s="71">
        <v>539</v>
      </c>
      <c r="B474" s="72">
        <v>40042</v>
      </c>
      <c r="C474" s="73" t="s">
        <v>394</v>
      </c>
      <c r="D474" s="74">
        <v>17</v>
      </c>
      <c r="E474" s="117">
        <v>2.4917</v>
      </c>
      <c r="F474" s="76" t="s">
        <v>804</v>
      </c>
      <c r="G474" s="73" t="s">
        <v>953</v>
      </c>
      <c r="H474" s="73" t="s">
        <v>847</v>
      </c>
      <c r="I474" s="73" t="s">
        <v>532</v>
      </c>
      <c r="J474" s="73" t="s">
        <v>455</v>
      </c>
      <c r="K474" s="73" t="s">
        <v>837</v>
      </c>
      <c r="L474" s="73" t="s">
        <v>539</v>
      </c>
      <c r="M474" s="96"/>
    </row>
    <row r="475" spans="1:13" ht="19.5" customHeight="1">
      <c r="A475" s="71">
        <v>540</v>
      </c>
      <c r="B475" s="72">
        <v>40043</v>
      </c>
      <c r="C475" s="73" t="s">
        <v>299</v>
      </c>
      <c r="D475" s="74">
        <v>26</v>
      </c>
      <c r="E475" s="117">
        <v>3.8108</v>
      </c>
      <c r="F475" s="76" t="s">
        <v>804</v>
      </c>
      <c r="G475" s="73" t="s">
        <v>953</v>
      </c>
      <c r="H475" s="73" t="s">
        <v>847</v>
      </c>
      <c r="I475" s="73" t="s">
        <v>532</v>
      </c>
      <c r="J475" s="73" t="s">
        <v>455</v>
      </c>
      <c r="K475" s="73" t="s">
        <v>837</v>
      </c>
      <c r="L475" s="73" t="s">
        <v>539</v>
      </c>
      <c r="M475" s="96"/>
    </row>
    <row r="476" spans="1:13" ht="19.5" customHeight="1">
      <c r="A476" s="71">
        <v>84</v>
      </c>
      <c r="B476" s="72">
        <v>39855</v>
      </c>
      <c r="C476" s="73" t="s">
        <v>639</v>
      </c>
      <c r="D476" s="74">
        <v>11400</v>
      </c>
      <c r="E476" s="117">
        <v>1670.1</v>
      </c>
      <c r="F476" s="76" t="s">
        <v>640</v>
      </c>
      <c r="G476" s="73" t="s">
        <v>617</v>
      </c>
      <c r="H476" s="73" t="s">
        <v>847</v>
      </c>
      <c r="I476" s="73" t="s">
        <v>532</v>
      </c>
      <c r="J476" s="73" t="s">
        <v>455</v>
      </c>
      <c r="K476" s="73" t="s">
        <v>533</v>
      </c>
      <c r="L476" s="73" t="s">
        <v>539</v>
      </c>
      <c r="M476" s="77"/>
    </row>
    <row r="477" spans="1:13" ht="19.5" customHeight="1">
      <c r="A477" s="71">
        <v>97</v>
      </c>
      <c r="B477" s="72">
        <v>39860</v>
      </c>
      <c r="C477" s="73" t="s">
        <v>639</v>
      </c>
      <c r="D477" s="74">
        <v>17100</v>
      </c>
      <c r="E477" s="117">
        <v>2505.15</v>
      </c>
      <c r="F477" s="76" t="s">
        <v>640</v>
      </c>
      <c r="G477" s="73" t="s">
        <v>617</v>
      </c>
      <c r="H477" s="73" t="s">
        <v>847</v>
      </c>
      <c r="I477" s="73" t="s">
        <v>532</v>
      </c>
      <c r="J477" s="73" t="s">
        <v>455</v>
      </c>
      <c r="K477" s="73" t="s">
        <v>533</v>
      </c>
      <c r="L477" s="73" t="s">
        <v>530</v>
      </c>
      <c r="M477" s="77"/>
    </row>
    <row r="478" spans="1:13" ht="19.5" customHeight="1">
      <c r="A478" s="71">
        <v>226</v>
      </c>
      <c r="B478" s="72">
        <v>39905</v>
      </c>
      <c r="C478" s="73" t="s">
        <v>639</v>
      </c>
      <c r="D478" s="74">
        <v>14750</v>
      </c>
      <c r="E478" s="117">
        <v>2162.055</v>
      </c>
      <c r="F478" s="76" t="s">
        <v>640</v>
      </c>
      <c r="G478" s="73" t="s">
        <v>617</v>
      </c>
      <c r="H478" s="73" t="s">
        <v>847</v>
      </c>
      <c r="I478" s="73" t="s">
        <v>532</v>
      </c>
      <c r="J478" s="73" t="s">
        <v>455</v>
      </c>
      <c r="K478" s="73" t="s">
        <v>533</v>
      </c>
      <c r="L478" s="73" t="s">
        <v>530</v>
      </c>
      <c r="M478" s="77"/>
    </row>
    <row r="479" spans="1:13" ht="19.5" customHeight="1">
      <c r="A479" s="71">
        <v>281</v>
      </c>
      <c r="B479" s="72">
        <v>39933</v>
      </c>
      <c r="C479" s="73" t="s">
        <v>959</v>
      </c>
      <c r="D479" s="74">
        <v>22185</v>
      </c>
      <c r="E479" s="117">
        <v>3251.8773</v>
      </c>
      <c r="F479" s="76" t="s">
        <v>640</v>
      </c>
      <c r="G479" s="73" t="s">
        <v>617</v>
      </c>
      <c r="H479" s="73" t="s">
        <v>847</v>
      </c>
      <c r="I479" s="73" t="s">
        <v>532</v>
      </c>
      <c r="J479" s="73" t="s">
        <v>455</v>
      </c>
      <c r="K479" s="73" t="s">
        <v>533</v>
      </c>
      <c r="L479" s="73" t="s">
        <v>530</v>
      </c>
      <c r="M479" s="77"/>
    </row>
    <row r="480" spans="1:13" ht="19.5" customHeight="1">
      <c r="A480" s="71">
        <v>597</v>
      </c>
      <c r="B480" s="72">
        <v>40031</v>
      </c>
      <c r="C480" s="73" t="s">
        <v>65</v>
      </c>
      <c r="D480" s="74">
        <v>2000</v>
      </c>
      <c r="E480" s="117">
        <v>293.14</v>
      </c>
      <c r="F480" s="76" t="s">
        <v>276</v>
      </c>
      <c r="G480" s="73" t="s">
        <v>617</v>
      </c>
      <c r="H480" s="73" t="s">
        <v>847</v>
      </c>
      <c r="I480" s="73" t="s">
        <v>532</v>
      </c>
      <c r="J480" s="73" t="s">
        <v>455</v>
      </c>
      <c r="K480" s="73" t="s">
        <v>533</v>
      </c>
      <c r="L480" s="73" t="s">
        <v>539</v>
      </c>
      <c r="M480" s="77"/>
    </row>
    <row r="481" spans="1:13" ht="19.5" customHeight="1">
      <c r="A481" s="71">
        <v>637</v>
      </c>
      <c r="B481" s="72">
        <v>40060</v>
      </c>
      <c r="C481" s="73" t="s">
        <v>267</v>
      </c>
      <c r="D481" s="74">
        <v>86</v>
      </c>
      <c r="E481" s="117">
        <v>12.6153</v>
      </c>
      <c r="F481" s="76" t="s">
        <v>638</v>
      </c>
      <c r="G481" s="73" t="s">
        <v>617</v>
      </c>
      <c r="H481" s="73" t="s">
        <v>847</v>
      </c>
      <c r="I481" s="73" t="s">
        <v>532</v>
      </c>
      <c r="J481" s="73" t="s">
        <v>455</v>
      </c>
      <c r="K481" s="73" t="s">
        <v>533</v>
      </c>
      <c r="L481" s="73" t="s">
        <v>539</v>
      </c>
      <c r="M481" s="77"/>
    </row>
    <row r="482" spans="1:13" ht="19.5" customHeight="1">
      <c r="A482" s="113">
        <v>1002</v>
      </c>
      <c r="B482" s="80">
        <v>40175</v>
      </c>
      <c r="C482" s="81" t="s">
        <v>368</v>
      </c>
      <c r="D482" s="82">
        <v>2529.3</v>
      </c>
      <c r="E482" s="186">
        <v>370.9724</v>
      </c>
      <c r="F482" s="115" t="s">
        <v>369</v>
      </c>
      <c r="G482" s="81" t="s">
        <v>617</v>
      </c>
      <c r="H482" s="81" t="s">
        <v>847</v>
      </c>
      <c r="I482" s="81" t="s">
        <v>375</v>
      </c>
      <c r="J482" s="73" t="s">
        <v>455</v>
      </c>
      <c r="K482" s="81" t="s">
        <v>837</v>
      </c>
      <c r="L482" s="81" t="s">
        <v>817</v>
      </c>
      <c r="M482" s="77"/>
    </row>
    <row r="483" spans="1:13" ht="19.5" customHeight="1">
      <c r="A483" s="113">
        <v>983</v>
      </c>
      <c r="B483" s="80">
        <v>40178</v>
      </c>
      <c r="C483" s="81" t="s">
        <v>371</v>
      </c>
      <c r="D483" s="82">
        <v>10140</v>
      </c>
      <c r="E483" s="186">
        <v>1486.9296</v>
      </c>
      <c r="F483" s="115" t="s">
        <v>372</v>
      </c>
      <c r="G483" s="81" t="s">
        <v>617</v>
      </c>
      <c r="H483" s="81" t="s">
        <v>847</v>
      </c>
      <c r="I483" s="81" t="s">
        <v>375</v>
      </c>
      <c r="J483" s="73" t="s">
        <v>455</v>
      </c>
      <c r="K483" s="81" t="s">
        <v>837</v>
      </c>
      <c r="L483" s="81" t="s">
        <v>817</v>
      </c>
      <c r="M483" s="77"/>
    </row>
    <row r="484" spans="1:13" ht="19.5" customHeight="1">
      <c r="A484" s="113">
        <v>984</v>
      </c>
      <c r="B484" s="80">
        <v>40178</v>
      </c>
      <c r="C484" s="81" t="s">
        <v>317</v>
      </c>
      <c r="D484" s="82">
        <v>8654</v>
      </c>
      <c r="E484" s="186">
        <v>1269.0226</v>
      </c>
      <c r="F484" s="115" t="s">
        <v>318</v>
      </c>
      <c r="G484" s="81" t="s">
        <v>617</v>
      </c>
      <c r="H484" s="81" t="s">
        <v>847</v>
      </c>
      <c r="I484" s="81" t="s">
        <v>375</v>
      </c>
      <c r="J484" s="73" t="s">
        <v>455</v>
      </c>
      <c r="K484" s="81" t="s">
        <v>837</v>
      </c>
      <c r="L484" s="81" t="s">
        <v>817</v>
      </c>
      <c r="M484" s="77"/>
    </row>
    <row r="485" spans="1:13" ht="19.5" customHeight="1">
      <c r="A485" s="113">
        <v>985</v>
      </c>
      <c r="B485" s="80">
        <v>40178</v>
      </c>
      <c r="C485" s="81" t="s">
        <v>451</v>
      </c>
      <c r="D485" s="82">
        <v>16150</v>
      </c>
      <c r="E485" s="186">
        <v>2368.236</v>
      </c>
      <c r="F485" s="115" t="s">
        <v>452</v>
      </c>
      <c r="G485" s="81" t="s">
        <v>617</v>
      </c>
      <c r="H485" s="81" t="s">
        <v>847</v>
      </c>
      <c r="I485" s="81" t="s">
        <v>375</v>
      </c>
      <c r="J485" s="73" t="s">
        <v>455</v>
      </c>
      <c r="K485" s="81" t="s">
        <v>837</v>
      </c>
      <c r="L485" s="81" t="s">
        <v>817</v>
      </c>
      <c r="M485" s="77"/>
    </row>
    <row r="486" spans="1:13" ht="19.5" customHeight="1">
      <c r="A486" s="113">
        <v>1000</v>
      </c>
      <c r="B486" s="80">
        <v>40178</v>
      </c>
      <c r="C486" s="81" t="s">
        <v>373</v>
      </c>
      <c r="D486" s="82">
        <v>3467</v>
      </c>
      <c r="E486" s="186">
        <v>508.5049</v>
      </c>
      <c r="F486" s="115" t="s">
        <v>315</v>
      </c>
      <c r="G486" s="81" t="s">
        <v>617</v>
      </c>
      <c r="H486" s="81" t="s">
        <v>847</v>
      </c>
      <c r="I486" s="81" t="s">
        <v>375</v>
      </c>
      <c r="J486" s="73" t="s">
        <v>455</v>
      </c>
      <c r="K486" s="81" t="s">
        <v>837</v>
      </c>
      <c r="L486" s="81" t="s">
        <v>539</v>
      </c>
      <c r="M486" s="77"/>
    </row>
    <row r="487" spans="1:13" ht="19.5" customHeight="1">
      <c r="A487" s="113">
        <v>1001</v>
      </c>
      <c r="B487" s="80">
        <v>40178</v>
      </c>
      <c r="C487" s="81" t="s">
        <v>316</v>
      </c>
      <c r="D487" s="82">
        <v>1360</v>
      </c>
      <c r="E487" s="186">
        <v>199.4712</v>
      </c>
      <c r="F487" s="115" t="s">
        <v>638</v>
      </c>
      <c r="G487" s="81" t="s">
        <v>617</v>
      </c>
      <c r="H487" s="81" t="s">
        <v>847</v>
      </c>
      <c r="I487" s="81" t="s">
        <v>375</v>
      </c>
      <c r="J487" s="73" t="s">
        <v>455</v>
      </c>
      <c r="K487" s="81" t="s">
        <v>837</v>
      </c>
      <c r="L487" s="81" t="s">
        <v>539</v>
      </c>
      <c r="M487" s="77"/>
    </row>
    <row r="488" spans="1:13" ht="19.5" customHeight="1">
      <c r="A488" s="113">
        <v>1085</v>
      </c>
      <c r="B488" s="80">
        <v>40178</v>
      </c>
      <c r="C488" s="81" t="s">
        <v>320</v>
      </c>
      <c r="D488" s="82">
        <v>16732</v>
      </c>
      <c r="E488" s="186">
        <v>2454.0824</v>
      </c>
      <c r="F488" s="115" t="s">
        <v>321</v>
      </c>
      <c r="G488" s="81" t="s">
        <v>617</v>
      </c>
      <c r="H488" s="81" t="s">
        <v>847</v>
      </c>
      <c r="I488" s="81" t="s">
        <v>375</v>
      </c>
      <c r="J488" s="73" t="s">
        <v>455</v>
      </c>
      <c r="K488" s="81" t="s">
        <v>837</v>
      </c>
      <c r="L488" s="81" t="s">
        <v>817</v>
      </c>
      <c r="M488" s="77"/>
    </row>
    <row r="489" spans="1:13" ht="19.5" customHeight="1">
      <c r="A489" s="113">
        <v>1086</v>
      </c>
      <c r="B489" s="80">
        <v>40178</v>
      </c>
      <c r="C489" s="81" t="s">
        <v>319</v>
      </c>
      <c r="D489" s="82">
        <v>300</v>
      </c>
      <c r="E489" s="116">
        <v>44.00099928281138</v>
      </c>
      <c r="F489" s="115" t="s">
        <v>638</v>
      </c>
      <c r="G489" s="81" t="s">
        <v>617</v>
      </c>
      <c r="H489" s="81" t="s">
        <v>847</v>
      </c>
      <c r="I489" s="81" t="s">
        <v>375</v>
      </c>
      <c r="J489" s="73" t="s">
        <v>455</v>
      </c>
      <c r="K489" s="81" t="s">
        <v>837</v>
      </c>
      <c r="L489" s="81" t="s">
        <v>539</v>
      </c>
      <c r="M489" s="77"/>
    </row>
    <row r="490" spans="1:12" ht="19.5" customHeight="1">
      <c r="A490" s="71">
        <v>92</v>
      </c>
      <c r="B490" s="72">
        <v>39858</v>
      </c>
      <c r="C490" s="73" t="s">
        <v>905</v>
      </c>
      <c r="D490" s="74">
        <v>17</v>
      </c>
      <c r="E490" s="117">
        <v>2.4905</v>
      </c>
      <c r="F490" s="76" t="s">
        <v>788</v>
      </c>
      <c r="G490" s="73" t="s">
        <v>740</v>
      </c>
      <c r="H490" s="73" t="s">
        <v>847</v>
      </c>
      <c r="I490" s="73" t="s">
        <v>532</v>
      </c>
      <c r="J490" s="73" t="s">
        <v>455</v>
      </c>
      <c r="K490" s="73" t="s">
        <v>533</v>
      </c>
      <c r="L490" s="73" t="s">
        <v>530</v>
      </c>
    </row>
    <row r="491" spans="1:12" ht="19.5" customHeight="1">
      <c r="A491" s="71">
        <v>93</v>
      </c>
      <c r="B491" s="72">
        <v>39858</v>
      </c>
      <c r="C491" s="73" t="s">
        <v>647</v>
      </c>
      <c r="D491" s="74">
        <v>13</v>
      </c>
      <c r="E491" s="117">
        <v>1.9045</v>
      </c>
      <c r="F491" s="76" t="s">
        <v>788</v>
      </c>
      <c r="G491" s="73" t="s">
        <v>740</v>
      </c>
      <c r="H491" s="73" t="s">
        <v>847</v>
      </c>
      <c r="I491" s="73" t="s">
        <v>532</v>
      </c>
      <c r="J491" s="73" t="s">
        <v>455</v>
      </c>
      <c r="K491" s="73" t="s">
        <v>533</v>
      </c>
      <c r="L491" s="73" t="s">
        <v>539</v>
      </c>
    </row>
    <row r="492" spans="1:12" ht="19.5" customHeight="1">
      <c r="A492" s="71">
        <v>94</v>
      </c>
      <c r="B492" s="72">
        <v>39858</v>
      </c>
      <c r="C492" s="73" t="s">
        <v>648</v>
      </c>
      <c r="D492" s="74">
        <v>11</v>
      </c>
      <c r="E492" s="117">
        <v>1.6115</v>
      </c>
      <c r="F492" s="76" t="s">
        <v>788</v>
      </c>
      <c r="G492" s="73" t="s">
        <v>740</v>
      </c>
      <c r="H492" s="73" t="s">
        <v>847</v>
      </c>
      <c r="I492" s="73" t="s">
        <v>532</v>
      </c>
      <c r="J492" s="73" t="s">
        <v>455</v>
      </c>
      <c r="K492" s="73" t="s">
        <v>535</v>
      </c>
      <c r="L492" s="73" t="s">
        <v>539</v>
      </c>
    </row>
    <row r="493" spans="1:12" ht="19.5" customHeight="1">
      <c r="A493" s="71">
        <v>127</v>
      </c>
      <c r="B493" s="72">
        <v>39870</v>
      </c>
      <c r="C493" s="73" t="s">
        <v>807</v>
      </c>
      <c r="D493" s="74">
        <v>11</v>
      </c>
      <c r="E493" s="75">
        <v>1.6115</v>
      </c>
      <c r="F493" s="76" t="s">
        <v>788</v>
      </c>
      <c r="G493" s="73" t="s">
        <v>740</v>
      </c>
      <c r="H493" s="73" t="s">
        <v>847</v>
      </c>
      <c r="I493" s="73" t="s">
        <v>532</v>
      </c>
      <c r="J493" s="73" t="s">
        <v>455</v>
      </c>
      <c r="K493" s="73" t="s">
        <v>535</v>
      </c>
      <c r="L493" s="73" t="s">
        <v>539</v>
      </c>
    </row>
    <row r="494" spans="1:12" ht="19.5" customHeight="1">
      <c r="A494" s="71">
        <v>128</v>
      </c>
      <c r="B494" s="72">
        <v>39870</v>
      </c>
      <c r="C494" s="73" t="s">
        <v>806</v>
      </c>
      <c r="D494" s="74">
        <v>10</v>
      </c>
      <c r="E494" s="75">
        <v>1.465</v>
      </c>
      <c r="F494" s="76" t="s">
        <v>788</v>
      </c>
      <c r="G494" s="73" t="s">
        <v>740</v>
      </c>
      <c r="H494" s="73" t="s">
        <v>847</v>
      </c>
      <c r="I494" s="73" t="s">
        <v>532</v>
      </c>
      <c r="J494" s="73" t="s">
        <v>455</v>
      </c>
      <c r="K494" s="73" t="s">
        <v>535</v>
      </c>
      <c r="L494" s="73" t="s">
        <v>539</v>
      </c>
    </row>
    <row r="495" spans="1:12" ht="19.5" customHeight="1">
      <c r="A495" s="71">
        <v>402</v>
      </c>
      <c r="B495" s="72">
        <v>39982</v>
      </c>
      <c r="C495" s="73" t="s">
        <v>647</v>
      </c>
      <c r="D495" s="74">
        <v>14</v>
      </c>
      <c r="E495" s="75">
        <v>2.0517</v>
      </c>
      <c r="F495" s="76" t="s">
        <v>788</v>
      </c>
      <c r="G495" s="73" t="s">
        <v>740</v>
      </c>
      <c r="H495" s="73" t="s">
        <v>847</v>
      </c>
      <c r="I495" s="73" t="s">
        <v>532</v>
      </c>
      <c r="J495" s="73" t="s">
        <v>455</v>
      </c>
      <c r="K495" s="73" t="s">
        <v>535</v>
      </c>
      <c r="L495" s="73" t="s">
        <v>539</v>
      </c>
    </row>
    <row r="496" spans="1:12" ht="19.5" customHeight="1">
      <c r="A496" s="71">
        <v>403</v>
      </c>
      <c r="B496" s="72">
        <v>39982</v>
      </c>
      <c r="C496" s="73" t="s">
        <v>647</v>
      </c>
      <c r="D496" s="74">
        <v>13</v>
      </c>
      <c r="E496" s="75">
        <v>1.9052</v>
      </c>
      <c r="F496" s="76" t="s">
        <v>788</v>
      </c>
      <c r="G496" s="73" t="s">
        <v>740</v>
      </c>
      <c r="H496" s="73" t="s">
        <v>847</v>
      </c>
      <c r="I496" s="73" t="s">
        <v>532</v>
      </c>
      <c r="J496" s="73" t="s">
        <v>455</v>
      </c>
      <c r="K496" s="73" t="s">
        <v>535</v>
      </c>
      <c r="L496" s="73" t="s">
        <v>539</v>
      </c>
    </row>
    <row r="497" spans="1:12" ht="19.5" customHeight="1">
      <c r="A497" s="71">
        <v>410</v>
      </c>
      <c r="B497" s="72">
        <v>39982</v>
      </c>
      <c r="C497" s="73" t="s">
        <v>647</v>
      </c>
      <c r="D497" s="74">
        <v>14</v>
      </c>
      <c r="E497" s="75">
        <v>2.0517</v>
      </c>
      <c r="F497" s="76" t="s">
        <v>788</v>
      </c>
      <c r="G497" s="73" t="s">
        <v>740</v>
      </c>
      <c r="H497" s="73" t="s">
        <v>847</v>
      </c>
      <c r="I497" s="73" t="s">
        <v>532</v>
      </c>
      <c r="J497" s="73" t="s">
        <v>455</v>
      </c>
      <c r="K497" s="73" t="s">
        <v>533</v>
      </c>
      <c r="L497" s="73" t="s">
        <v>539</v>
      </c>
    </row>
    <row r="498" spans="1:12" ht="19.5" customHeight="1">
      <c r="A498" s="71">
        <v>413</v>
      </c>
      <c r="B498" s="72">
        <v>39982</v>
      </c>
      <c r="C498" s="73" t="s">
        <v>162</v>
      </c>
      <c r="D498" s="74">
        <v>15</v>
      </c>
      <c r="E498" s="75">
        <v>2.1982</v>
      </c>
      <c r="F498" s="76" t="s">
        <v>788</v>
      </c>
      <c r="G498" s="73" t="s">
        <v>740</v>
      </c>
      <c r="H498" s="73" t="s">
        <v>847</v>
      </c>
      <c r="I498" s="73" t="s">
        <v>532</v>
      </c>
      <c r="J498" s="73" t="s">
        <v>455</v>
      </c>
      <c r="K498" s="73" t="s">
        <v>533</v>
      </c>
      <c r="L498" s="73" t="s">
        <v>539</v>
      </c>
    </row>
    <row r="499" spans="1:12" ht="19.5" customHeight="1">
      <c r="A499" s="71">
        <v>463</v>
      </c>
      <c r="B499" s="72">
        <v>40035</v>
      </c>
      <c r="C499" s="73" t="s">
        <v>193</v>
      </c>
      <c r="D499" s="74">
        <v>13</v>
      </c>
      <c r="E499" s="75">
        <v>1.9054</v>
      </c>
      <c r="F499" s="76" t="s">
        <v>788</v>
      </c>
      <c r="G499" s="73" t="s">
        <v>740</v>
      </c>
      <c r="H499" s="73" t="s">
        <v>847</v>
      </c>
      <c r="I499" s="73" t="s">
        <v>532</v>
      </c>
      <c r="J499" s="73" t="s">
        <v>455</v>
      </c>
      <c r="K499" s="73" t="s">
        <v>533</v>
      </c>
      <c r="L499" s="73" t="s">
        <v>539</v>
      </c>
    </row>
    <row r="500" spans="1:12" ht="19.5" customHeight="1">
      <c r="A500" s="71">
        <v>538</v>
      </c>
      <c r="B500" s="72">
        <v>40042</v>
      </c>
      <c r="C500" s="73" t="s">
        <v>393</v>
      </c>
      <c r="D500" s="74">
        <v>16</v>
      </c>
      <c r="E500" s="75">
        <v>2.3451</v>
      </c>
      <c r="F500" s="76" t="s">
        <v>788</v>
      </c>
      <c r="G500" s="73" t="s">
        <v>740</v>
      </c>
      <c r="H500" s="73" t="s">
        <v>847</v>
      </c>
      <c r="I500" s="73" t="s">
        <v>532</v>
      </c>
      <c r="J500" s="73" t="s">
        <v>455</v>
      </c>
      <c r="K500" s="73" t="s">
        <v>837</v>
      </c>
      <c r="L500" s="73" t="s">
        <v>539</v>
      </c>
    </row>
    <row r="501" spans="1:12" ht="19.5" customHeight="1">
      <c r="A501" s="71">
        <v>536</v>
      </c>
      <c r="B501" s="72">
        <v>40043</v>
      </c>
      <c r="C501" s="73" t="s">
        <v>296</v>
      </c>
      <c r="D501" s="74">
        <v>12</v>
      </c>
      <c r="E501" s="75">
        <v>1.7588</v>
      </c>
      <c r="F501" s="76" t="s">
        <v>788</v>
      </c>
      <c r="G501" s="73" t="s">
        <v>740</v>
      </c>
      <c r="H501" s="73" t="s">
        <v>847</v>
      </c>
      <c r="I501" s="73" t="s">
        <v>532</v>
      </c>
      <c r="J501" s="73" t="s">
        <v>455</v>
      </c>
      <c r="K501" s="73" t="s">
        <v>837</v>
      </c>
      <c r="L501" s="73" t="s">
        <v>539</v>
      </c>
    </row>
    <row r="502" spans="1:12" ht="19.5" customHeight="1">
      <c r="A502" s="71">
        <v>537</v>
      </c>
      <c r="B502" s="72">
        <v>40043</v>
      </c>
      <c r="C502" s="73" t="s">
        <v>295</v>
      </c>
      <c r="D502" s="74">
        <v>20</v>
      </c>
      <c r="E502" s="75">
        <v>2.9314</v>
      </c>
      <c r="F502" s="76" t="s">
        <v>788</v>
      </c>
      <c r="G502" s="73" t="s">
        <v>740</v>
      </c>
      <c r="H502" s="73" t="s">
        <v>847</v>
      </c>
      <c r="I502" s="73" t="s">
        <v>532</v>
      </c>
      <c r="J502" s="73" t="s">
        <v>455</v>
      </c>
      <c r="K502" s="73" t="s">
        <v>837</v>
      </c>
      <c r="L502" s="73" t="s">
        <v>539</v>
      </c>
    </row>
    <row r="503" spans="1:12" ht="19.5" customHeight="1">
      <c r="A503" s="71">
        <v>532</v>
      </c>
      <c r="B503" s="72">
        <v>40044</v>
      </c>
      <c r="C503" s="73" t="s">
        <v>193</v>
      </c>
      <c r="D503" s="74">
        <v>15</v>
      </c>
      <c r="E503" s="75">
        <v>2.1986</v>
      </c>
      <c r="F503" s="76" t="s">
        <v>788</v>
      </c>
      <c r="G503" s="73" t="s">
        <v>740</v>
      </c>
      <c r="H503" s="73" t="s">
        <v>847</v>
      </c>
      <c r="I503" s="73" t="s">
        <v>532</v>
      </c>
      <c r="J503" s="73" t="s">
        <v>455</v>
      </c>
      <c r="K503" s="73" t="s">
        <v>837</v>
      </c>
      <c r="L503" s="73" t="s">
        <v>539</v>
      </c>
    </row>
    <row r="504" spans="1:12" ht="19.5" customHeight="1">
      <c r="A504" s="71">
        <v>533</v>
      </c>
      <c r="B504" s="72">
        <v>40044</v>
      </c>
      <c r="C504" s="73" t="s">
        <v>189</v>
      </c>
      <c r="D504" s="74">
        <v>10</v>
      </c>
      <c r="E504" s="75">
        <v>1.4657</v>
      </c>
      <c r="F504" s="76" t="s">
        <v>788</v>
      </c>
      <c r="G504" s="73" t="s">
        <v>740</v>
      </c>
      <c r="H504" s="73" t="s">
        <v>847</v>
      </c>
      <c r="I504" s="73" t="s">
        <v>532</v>
      </c>
      <c r="J504" s="73" t="s">
        <v>455</v>
      </c>
      <c r="K504" s="73" t="s">
        <v>837</v>
      </c>
      <c r="L504" s="73" t="s">
        <v>539</v>
      </c>
    </row>
    <row r="505" spans="1:12" ht="19.5" customHeight="1">
      <c r="A505" s="71">
        <v>535</v>
      </c>
      <c r="B505" s="72">
        <v>40044</v>
      </c>
      <c r="C505" s="73" t="s">
        <v>322</v>
      </c>
      <c r="D505" s="74">
        <v>11</v>
      </c>
      <c r="E505" s="75">
        <v>1.6123</v>
      </c>
      <c r="F505" s="76" t="s">
        <v>788</v>
      </c>
      <c r="G505" s="73" t="s">
        <v>740</v>
      </c>
      <c r="H505" s="73" t="s">
        <v>847</v>
      </c>
      <c r="I505" s="73" t="s">
        <v>532</v>
      </c>
      <c r="J505" s="73" t="s">
        <v>455</v>
      </c>
      <c r="K505" s="73" t="s">
        <v>837</v>
      </c>
      <c r="L505" s="73" t="s">
        <v>539</v>
      </c>
    </row>
    <row r="506" spans="1:12" ht="19.5" customHeight="1">
      <c r="A506" s="71">
        <v>534</v>
      </c>
      <c r="B506" s="72">
        <v>40045</v>
      </c>
      <c r="C506" s="73" t="s">
        <v>199</v>
      </c>
      <c r="D506" s="74">
        <v>31</v>
      </c>
      <c r="E506" s="117">
        <v>4.5437</v>
      </c>
      <c r="F506" s="76" t="s">
        <v>788</v>
      </c>
      <c r="G506" s="73" t="s">
        <v>740</v>
      </c>
      <c r="H506" s="73" t="s">
        <v>847</v>
      </c>
      <c r="I506" s="73" t="s">
        <v>532</v>
      </c>
      <c r="J506" s="73" t="s">
        <v>455</v>
      </c>
      <c r="K506" s="73" t="s">
        <v>837</v>
      </c>
      <c r="L506" s="73" t="s">
        <v>539</v>
      </c>
    </row>
    <row r="507" spans="1:12" ht="19.5" customHeight="1">
      <c r="A507" s="71">
        <v>622</v>
      </c>
      <c r="B507" s="72">
        <v>40060</v>
      </c>
      <c r="C507" s="73" t="s">
        <v>268</v>
      </c>
      <c r="D507" s="74">
        <v>20</v>
      </c>
      <c r="E507" s="75">
        <v>2.9338</v>
      </c>
      <c r="F507" s="76" t="s">
        <v>788</v>
      </c>
      <c r="G507" s="73" t="s">
        <v>740</v>
      </c>
      <c r="H507" s="73" t="s">
        <v>847</v>
      </c>
      <c r="I507" s="73" t="s">
        <v>532</v>
      </c>
      <c r="J507" s="73" t="s">
        <v>455</v>
      </c>
      <c r="K507" s="73" t="s">
        <v>837</v>
      </c>
      <c r="L507" s="73" t="s">
        <v>539</v>
      </c>
    </row>
    <row r="508" spans="1:12" ht="19.5" customHeight="1">
      <c r="A508" s="79">
        <v>689</v>
      </c>
      <c r="B508" s="100">
        <v>39844</v>
      </c>
      <c r="C508" s="84" t="s">
        <v>869</v>
      </c>
      <c r="D508" s="101">
        <v>2333.75</v>
      </c>
      <c r="E508" s="83">
        <v>342.00328333333334</v>
      </c>
      <c r="F508" s="102" t="s">
        <v>870</v>
      </c>
      <c r="G508" s="84" t="s">
        <v>580</v>
      </c>
      <c r="H508" s="84" t="s">
        <v>446</v>
      </c>
      <c r="I508" s="84" t="s">
        <v>877</v>
      </c>
      <c r="J508" s="73" t="s">
        <v>455</v>
      </c>
      <c r="K508" s="85" t="s">
        <v>837</v>
      </c>
      <c r="L508" s="84" t="s">
        <v>539</v>
      </c>
    </row>
    <row r="509" spans="1:12" ht="19.5" customHeight="1">
      <c r="A509" s="79">
        <v>763</v>
      </c>
      <c r="B509" s="100">
        <v>39844</v>
      </c>
      <c r="C509" s="84" t="s">
        <v>581</v>
      </c>
      <c r="D509" s="101">
        <v>2000</v>
      </c>
      <c r="E509" s="83">
        <v>293.09333333333336</v>
      </c>
      <c r="F509" s="102" t="s">
        <v>845</v>
      </c>
      <c r="G509" s="84" t="s">
        <v>580</v>
      </c>
      <c r="H509" s="73" t="s">
        <v>446</v>
      </c>
      <c r="I509" s="84" t="s">
        <v>877</v>
      </c>
      <c r="J509" s="73" t="s">
        <v>455</v>
      </c>
      <c r="K509" s="85" t="s">
        <v>533</v>
      </c>
      <c r="L509" s="84" t="s">
        <v>817</v>
      </c>
    </row>
    <row r="510" spans="1:12" ht="19.5" customHeight="1">
      <c r="A510" s="79">
        <v>765</v>
      </c>
      <c r="B510" s="100">
        <v>39844</v>
      </c>
      <c r="C510" s="84" t="s">
        <v>581</v>
      </c>
      <c r="D510" s="101">
        <v>300</v>
      </c>
      <c r="E510" s="83">
        <v>43.964000000000006</v>
      </c>
      <c r="F510" s="102" t="s">
        <v>845</v>
      </c>
      <c r="G510" s="84" t="s">
        <v>580</v>
      </c>
      <c r="H510" s="73" t="s">
        <v>446</v>
      </c>
      <c r="I510" s="84" t="s">
        <v>877</v>
      </c>
      <c r="J510" s="73" t="s">
        <v>455</v>
      </c>
      <c r="K510" s="85" t="s">
        <v>533</v>
      </c>
      <c r="L510" s="84" t="s">
        <v>539</v>
      </c>
    </row>
    <row r="511" spans="1:12" ht="19.5" customHeight="1">
      <c r="A511" s="79">
        <v>766</v>
      </c>
      <c r="B511" s="100">
        <v>39844</v>
      </c>
      <c r="C511" s="84" t="s">
        <v>581</v>
      </c>
      <c r="D511" s="101">
        <v>200</v>
      </c>
      <c r="E511" s="116">
        <v>29.309333333333335</v>
      </c>
      <c r="F511" s="102" t="s">
        <v>845</v>
      </c>
      <c r="G511" s="84" t="s">
        <v>580</v>
      </c>
      <c r="H511" s="73" t="s">
        <v>446</v>
      </c>
      <c r="I511" s="84" t="s">
        <v>877</v>
      </c>
      <c r="J511" s="73" t="s">
        <v>455</v>
      </c>
      <c r="K511" s="85" t="s">
        <v>533</v>
      </c>
      <c r="L511" s="84" t="s">
        <v>539</v>
      </c>
    </row>
    <row r="512" spans="1:12" ht="19.5" customHeight="1">
      <c r="A512" s="79">
        <v>694</v>
      </c>
      <c r="B512" s="100">
        <v>39872</v>
      </c>
      <c r="C512" s="84" t="s">
        <v>869</v>
      </c>
      <c r="D512" s="101">
        <v>1867</v>
      </c>
      <c r="E512" s="116">
        <v>273.51550000000003</v>
      </c>
      <c r="F512" s="102" t="s">
        <v>870</v>
      </c>
      <c r="G512" s="84" t="s">
        <v>580</v>
      </c>
      <c r="H512" s="84" t="s">
        <v>446</v>
      </c>
      <c r="I512" s="84" t="s">
        <v>877</v>
      </c>
      <c r="J512" s="73" t="s">
        <v>455</v>
      </c>
      <c r="K512" s="85" t="s">
        <v>533</v>
      </c>
      <c r="L512" s="84" t="s">
        <v>539</v>
      </c>
    </row>
    <row r="513" spans="1:12" ht="19.5" customHeight="1">
      <c r="A513" s="79">
        <v>696</v>
      </c>
      <c r="B513" s="100">
        <v>39872</v>
      </c>
      <c r="C513" s="84" t="s">
        <v>869</v>
      </c>
      <c r="D513" s="101">
        <v>1867</v>
      </c>
      <c r="E513" s="116">
        <v>273.51550000000003</v>
      </c>
      <c r="F513" s="102" t="s">
        <v>870</v>
      </c>
      <c r="G513" s="84" t="s">
        <v>580</v>
      </c>
      <c r="H513" s="88" t="s">
        <v>446</v>
      </c>
      <c r="I513" s="84" t="s">
        <v>877</v>
      </c>
      <c r="J513" s="73" t="s">
        <v>455</v>
      </c>
      <c r="K513" s="85" t="s">
        <v>533</v>
      </c>
      <c r="L513" s="84" t="s">
        <v>539</v>
      </c>
    </row>
    <row r="514" spans="1:12" ht="19.5" customHeight="1">
      <c r="A514" s="79">
        <v>697</v>
      </c>
      <c r="B514" s="100">
        <v>39872</v>
      </c>
      <c r="C514" s="84" t="s">
        <v>869</v>
      </c>
      <c r="D514" s="101">
        <v>2333.75</v>
      </c>
      <c r="E514" s="116">
        <v>341.894375</v>
      </c>
      <c r="F514" s="102" t="s">
        <v>870</v>
      </c>
      <c r="G514" s="84" t="s">
        <v>580</v>
      </c>
      <c r="H514" s="88" t="s">
        <v>446</v>
      </c>
      <c r="I514" s="84" t="s">
        <v>877</v>
      </c>
      <c r="J514" s="73" t="s">
        <v>455</v>
      </c>
      <c r="K514" s="85" t="s">
        <v>533</v>
      </c>
      <c r="L514" s="84" t="s">
        <v>539</v>
      </c>
    </row>
    <row r="515" spans="1:12" ht="19.5" customHeight="1">
      <c r="A515" s="79">
        <v>768</v>
      </c>
      <c r="B515" s="100">
        <v>39872</v>
      </c>
      <c r="C515" s="84" t="s">
        <v>581</v>
      </c>
      <c r="D515" s="101">
        <v>3000</v>
      </c>
      <c r="E515" s="116">
        <v>439.50000000000006</v>
      </c>
      <c r="F515" s="102" t="s">
        <v>845</v>
      </c>
      <c r="G515" s="84" t="s">
        <v>580</v>
      </c>
      <c r="H515" s="73" t="s">
        <v>446</v>
      </c>
      <c r="I515" s="84" t="s">
        <v>877</v>
      </c>
      <c r="J515" s="73" t="s">
        <v>455</v>
      </c>
      <c r="K515" s="85" t="s">
        <v>1020</v>
      </c>
      <c r="L515" s="84" t="s">
        <v>539</v>
      </c>
    </row>
    <row r="516" spans="1:12" ht="19.5" customHeight="1">
      <c r="A516" s="79">
        <v>769</v>
      </c>
      <c r="B516" s="100">
        <v>39872</v>
      </c>
      <c r="C516" s="84" t="s">
        <v>581</v>
      </c>
      <c r="D516" s="101">
        <v>1000</v>
      </c>
      <c r="E516" s="116">
        <v>146.5</v>
      </c>
      <c r="F516" s="102" t="s">
        <v>845</v>
      </c>
      <c r="G516" s="84" t="s">
        <v>580</v>
      </c>
      <c r="H516" s="73" t="s">
        <v>446</v>
      </c>
      <c r="I516" s="84" t="s">
        <v>877</v>
      </c>
      <c r="J516" s="73" t="s">
        <v>455</v>
      </c>
      <c r="K516" s="85" t="s">
        <v>1020</v>
      </c>
      <c r="L516" s="84" t="s">
        <v>539</v>
      </c>
    </row>
    <row r="517" spans="1:12" ht="19.5" customHeight="1">
      <c r="A517" s="79">
        <v>772</v>
      </c>
      <c r="B517" s="100">
        <v>39872</v>
      </c>
      <c r="C517" s="84" t="s">
        <v>581</v>
      </c>
      <c r="D517" s="101">
        <v>300</v>
      </c>
      <c r="E517" s="116">
        <v>43.949999999999996</v>
      </c>
      <c r="F517" s="102" t="s">
        <v>845</v>
      </c>
      <c r="G517" s="84" t="s">
        <v>580</v>
      </c>
      <c r="H517" s="73" t="s">
        <v>446</v>
      </c>
      <c r="I517" s="84" t="s">
        <v>877</v>
      </c>
      <c r="J517" s="73" t="s">
        <v>455</v>
      </c>
      <c r="K517" s="85" t="s">
        <v>1020</v>
      </c>
      <c r="L517" s="84" t="s">
        <v>539</v>
      </c>
    </row>
    <row r="518" spans="1:12" ht="19.5" customHeight="1">
      <c r="A518" s="79">
        <v>702</v>
      </c>
      <c r="B518" s="100">
        <v>39897</v>
      </c>
      <c r="C518" s="84" t="s">
        <v>869</v>
      </c>
      <c r="D518" s="101">
        <v>1867</v>
      </c>
      <c r="E518" s="116">
        <v>273.5155</v>
      </c>
      <c r="F518" s="102" t="s">
        <v>870</v>
      </c>
      <c r="G518" s="84" t="s">
        <v>580</v>
      </c>
      <c r="H518" s="84" t="s">
        <v>446</v>
      </c>
      <c r="I518" s="84" t="s">
        <v>877</v>
      </c>
      <c r="J518" s="73" t="s">
        <v>455</v>
      </c>
      <c r="K518" s="85"/>
      <c r="L518" s="84" t="s">
        <v>539</v>
      </c>
    </row>
    <row r="519" spans="1:12" ht="19.5" customHeight="1">
      <c r="A519" s="79">
        <v>703</v>
      </c>
      <c r="B519" s="100">
        <v>39897</v>
      </c>
      <c r="C519" s="84" t="s">
        <v>869</v>
      </c>
      <c r="D519" s="101">
        <v>1400.25</v>
      </c>
      <c r="E519" s="116">
        <v>205.13662499999998</v>
      </c>
      <c r="F519" s="102" t="s">
        <v>870</v>
      </c>
      <c r="G519" s="84" t="s">
        <v>580</v>
      </c>
      <c r="H519" s="88" t="s">
        <v>446</v>
      </c>
      <c r="I519" s="84" t="s">
        <v>877</v>
      </c>
      <c r="J519" s="73" t="s">
        <v>455</v>
      </c>
      <c r="K519" s="85"/>
      <c r="L519" s="84" t="s">
        <v>539</v>
      </c>
    </row>
    <row r="520" spans="1:12" ht="19.5" customHeight="1">
      <c r="A520" s="79">
        <v>705</v>
      </c>
      <c r="B520" s="100">
        <v>39897</v>
      </c>
      <c r="C520" s="84" t="s">
        <v>869</v>
      </c>
      <c r="D520" s="101">
        <v>653.45</v>
      </c>
      <c r="E520" s="116">
        <v>95.730425</v>
      </c>
      <c r="F520" s="102" t="s">
        <v>870</v>
      </c>
      <c r="G520" s="84" t="s">
        <v>580</v>
      </c>
      <c r="H520" s="84" t="s">
        <v>446</v>
      </c>
      <c r="I520" s="84" t="s">
        <v>877</v>
      </c>
      <c r="J520" s="73" t="s">
        <v>455</v>
      </c>
      <c r="K520" s="85"/>
      <c r="L520" s="84" t="s">
        <v>539</v>
      </c>
    </row>
    <row r="521" spans="1:12" ht="19.5" customHeight="1">
      <c r="A521" s="79">
        <v>706</v>
      </c>
      <c r="B521" s="100">
        <v>39897</v>
      </c>
      <c r="C521" s="84" t="s">
        <v>869</v>
      </c>
      <c r="D521" s="101">
        <v>1400.25</v>
      </c>
      <c r="E521" s="116">
        <v>205.13662499999998</v>
      </c>
      <c r="F521" s="102" t="s">
        <v>870</v>
      </c>
      <c r="G521" s="84" t="s">
        <v>580</v>
      </c>
      <c r="H521" s="84" t="s">
        <v>446</v>
      </c>
      <c r="I521" s="84" t="s">
        <v>877</v>
      </c>
      <c r="J521" s="73" t="s">
        <v>455</v>
      </c>
      <c r="K521" s="85"/>
      <c r="L521" s="84" t="s">
        <v>539</v>
      </c>
    </row>
    <row r="522" spans="1:12" ht="19.5" customHeight="1">
      <c r="A522" s="79">
        <v>775</v>
      </c>
      <c r="B522" s="100">
        <v>39897</v>
      </c>
      <c r="C522" s="84" t="s">
        <v>581</v>
      </c>
      <c r="D522" s="101">
        <v>3000</v>
      </c>
      <c r="E522" s="116">
        <v>439.5</v>
      </c>
      <c r="F522" s="102" t="s">
        <v>845</v>
      </c>
      <c r="G522" s="84" t="s">
        <v>952</v>
      </c>
      <c r="H522" s="73" t="s">
        <v>1157</v>
      </c>
      <c r="I522" s="84" t="s">
        <v>877</v>
      </c>
      <c r="J522" s="73" t="s">
        <v>455</v>
      </c>
      <c r="K522" s="85"/>
      <c r="L522" s="84" t="s">
        <v>539</v>
      </c>
    </row>
    <row r="523" spans="1:12" ht="19.5" customHeight="1">
      <c r="A523" s="79">
        <v>776</v>
      </c>
      <c r="B523" s="100">
        <v>39897</v>
      </c>
      <c r="C523" s="84" t="s">
        <v>581</v>
      </c>
      <c r="D523" s="101">
        <v>2000</v>
      </c>
      <c r="E523" s="116">
        <v>293</v>
      </c>
      <c r="F523" s="102" t="s">
        <v>845</v>
      </c>
      <c r="G523" s="84" t="s">
        <v>580</v>
      </c>
      <c r="H523" s="73" t="s">
        <v>446</v>
      </c>
      <c r="I523" s="84" t="s">
        <v>877</v>
      </c>
      <c r="J523" s="73" t="s">
        <v>455</v>
      </c>
      <c r="K523" s="85"/>
      <c r="L523" s="84" t="s">
        <v>539</v>
      </c>
    </row>
    <row r="524" spans="1:12" ht="19.5" customHeight="1">
      <c r="A524" s="79">
        <v>711</v>
      </c>
      <c r="B524" s="100">
        <v>39928</v>
      </c>
      <c r="C524" s="84" t="s">
        <v>869</v>
      </c>
      <c r="D524" s="101">
        <v>1867</v>
      </c>
      <c r="E524" s="116">
        <v>273.66825454545454</v>
      </c>
      <c r="F524" s="102" t="s">
        <v>870</v>
      </c>
      <c r="G524" s="84" t="s">
        <v>580</v>
      </c>
      <c r="H524" s="85" t="s">
        <v>446</v>
      </c>
      <c r="I524" s="84" t="s">
        <v>877</v>
      </c>
      <c r="J524" s="73" t="s">
        <v>455</v>
      </c>
      <c r="K524" s="85"/>
      <c r="L524" s="84" t="s">
        <v>817</v>
      </c>
    </row>
    <row r="525" spans="1:12" ht="19.5" customHeight="1">
      <c r="A525" s="79">
        <v>712</v>
      </c>
      <c r="B525" s="100">
        <v>39928</v>
      </c>
      <c r="C525" s="84" t="s">
        <v>869</v>
      </c>
      <c r="D525" s="101">
        <v>933.5</v>
      </c>
      <c r="E525" s="116">
        <v>136.83412727272727</v>
      </c>
      <c r="F525" s="102" t="s">
        <v>870</v>
      </c>
      <c r="G525" s="84" t="s">
        <v>580</v>
      </c>
      <c r="H525" s="84" t="s">
        <v>446</v>
      </c>
      <c r="I525" s="84" t="s">
        <v>877</v>
      </c>
      <c r="J525" s="73" t="s">
        <v>455</v>
      </c>
      <c r="K525" s="85"/>
      <c r="L525" s="84" t="s">
        <v>539</v>
      </c>
    </row>
    <row r="526" spans="1:12" ht="19.5" customHeight="1">
      <c r="A526" s="79">
        <v>714</v>
      </c>
      <c r="B526" s="100">
        <v>39928</v>
      </c>
      <c r="C526" s="84" t="s">
        <v>869</v>
      </c>
      <c r="D526" s="101">
        <v>653.45</v>
      </c>
      <c r="E526" s="116">
        <v>95.78388909090908</v>
      </c>
      <c r="F526" s="102" t="s">
        <v>870</v>
      </c>
      <c r="G526" s="84" t="s">
        <v>580</v>
      </c>
      <c r="H526" s="84" t="s">
        <v>446</v>
      </c>
      <c r="I526" s="84" t="s">
        <v>877</v>
      </c>
      <c r="J526" s="73" t="s">
        <v>455</v>
      </c>
      <c r="K526" s="85"/>
      <c r="L526" s="84" t="s">
        <v>539</v>
      </c>
    </row>
    <row r="527" spans="1:12" ht="19.5" customHeight="1">
      <c r="A527" s="79">
        <v>782</v>
      </c>
      <c r="B527" s="100">
        <v>39928</v>
      </c>
      <c r="C527" s="84" t="s">
        <v>581</v>
      </c>
      <c r="D527" s="101">
        <v>3000</v>
      </c>
      <c r="E527" s="116">
        <v>439.7454545454545</v>
      </c>
      <c r="F527" s="102" t="s">
        <v>845</v>
      </c>
      <c r="G527" s="84" t="s">
        <v>580</v>
      </c>
      <c r="H527" s="73" t="s">
        <v>446</v>
      </c>
      <c r="I527" s="84" t="s">
        <v>877</v>
      </c>
      <c r="J527" s="73" t="s">
        <v>455</v>
      </c>
      <c r="K527" s="85"/>
      <c r="L527" s="84" t="s">
        <v>539</v>
      </c>
    </row>
    <row r="528" spans="1:12" ht="19.5" customHeight="1">
      <c r="A528" s="79">
        <v>783</v>
      </c>
      <c r="B528" s="100">
        <v>39928</v>
      </c>
      <c r="C528" s="84" t="s">
        <v>581</v>
      </c>
      <c r="D528" s="101">
        <v>1000</v>
      </c>
      <c r="E528" s="116">
        <v>146.58181818181816</v>
      </c>
      <c r="F528" s="102" t="s">
        <v>1155</v>
      </c>
      <c r="G528" s="84" t="s">
        <v>580</v>
      </c>
      <c r="H528" s="73" t="s">
        <v>446</v>
      </c>
      <c r="I528" s="84" t="s">
        <v>877</v>
      </c>
      <c r="J528" s="73" t="s">
        <v>455</v>
      </c>
      <c r="K528" s="85"/>
      <c r="L528" s="84" t="s">
        <v>817</v>
      </c>
    </row>
    <row r="529" spans="1:12" ht="19.5" customHeight="1">
      <c r="A529" s="79">
        <v>784</v>
      </c>
      <c r="B529" s="100">
        <v>39928</v>
      </c>
      <c r="C529" s="84" t="s">
        <v>581</v>
      </c>
      <c r="D529" s="101">
        <v>1000</v>
      </c>
      <c r="E529" s="116">
        <v>146.58181818181816</v>
      </c>
      <c r="F529" s="102" t="s">
        <v>1156</v>
      </c>
      <c r="G529" s="84" t="s">
        <v>580</v>
      </c>
      <c r="H529" s="73" t="s">
        <v>446</v>
      </c>
      <c r="I529" s="84" t="s">
        <v>877</v>
      </c>
      <c r="J529" s="73" t="s">
        <v>455</v>
      </c>
      <c r="K529" s="85"/>
      <c r="L529" s="84" t="s">
        <v>539</v>
      </c>
    </row>
    <row r="530" spans="1:12" ht="19.5" customHeight="1">
      <c r="A530" s="79">
        <v>718</v>
      </c>
      <c r="B530" s="100">
        <v>39958</v>
      </c>
      <c r="C530" s="84" t="s">
        <v>869</v>
      </c>
      <c r="D530" s="101">
        <v>1867</v>
      </c>
      <c r="E530" s="116">
        <v>274.0029944444445</v>
      </c>
      <c r="F530" s="102" t="s">
        <v>870</v>
      </c>
      <c r="G530" s="84" t="s">
        <v>580</v>
      </c>
      <c r="H530" s="84" t="s">
        <v>446</v>
      </c>
      <c r="I530" s="84" t="s">
        <v>877</v>
      </c>
      <c r="J530" s="73" t="s">
        <v>455</v>
      </c>
      <c r="K530" s="85"/>
      <c r="L530" s="84" t="s">
        <v>900</v>
      </c>
    </row>
    <row r="531" spans="1:12" ht="19.5" customHeight="1">
      <c r="A531" s="79">
        <v>720</v>
      </c>
      <c r="B531" s="100">
        <v>39958</v>
      </c>
      <c r="C531" s="84" t="s">
        <v>869</v>
      </c>
      <c r="D531" s="101">
        <v>466.75</v>
      </c>
      <c r="E531" s="116">
        <v>68.50074861111112</v>
      </c>
      <c r="F531" s="102" t="s">
        <v>870</v>
      </c>
      <c r="G531" s="84" t="s">
        <v>580</v>
      </c>
      <c r="H531" s="84" t="s">
        <v>446</v>
      </c>
      <c r="I531" s="84" t="s">
        <v>877</v>
      </c>
      <c r="J531" s="73" t="s">
        <v>455</v>
      </c>
      <c r="K531" s="85"/>
      <c r="L531" s="84" t="s">
        <v>539</v>
      </c>
    </row>
    <row r="532" spans="1:12" ht="19.5" customHeight="1">
      <c r="A532" s="79">
        <v>721</v>
      </c>
      <c r="B532" s="100">
        <v>39958</v>
      </c>
      <c r="C532" s="84" t="s">
        <v>869</v>
      </c>
      <c r="D532" s="101">
        <v>466.75</v>
      </c>
      <c r="E532" s="116">
        <v>68.50074861111112</v>
      </c>
      <c r="F532" s="102" t="s">
        <v>870</v>
      </c>
      <c r="G532" s="84" t="s">
        <v>580</v>
      </c>
      <c r="H532" s="85" t="s">
        <v>446</v>
      </c>
      <c r="I532" s="84" t="s">
        <v>877</v>
      </c>
      <c r="J532" s="73" t="s">
        <v>455</v>
      </c>
      <c r="K532" s="85"/>
      <c r="L532" s="84" t="s">
        <v>539</v>
      </c>
    </row>
    <row r="533" spans="1:12" ht="19.5" customHeight="1">
      <c r="A533" s="79">
        <v>788</v>
      </c>
      <c r="B533" s="100">
        <v>39958</v>
      </c>
      <c r="C533" s="84" t="s">
        <v>581</v>
      </c>
      <c r="D533" s="101">
        <v>3000</v>
      </c>
      <c r="E533" s="116">
        <v>440.2833333333334</v>
      </c>
      <c r="F533" s="102" t="s">
        <v>845</v>
      </c>
      <c r="G533" s="84" t="s">
        <v>580</v>
      </c>
      <c r="H533" s="73" t="s">
        <v>1157</v>
      </c>
      <c r="I533" s="84" t="s">
        <v>877</v>
      </c>
      <c r="J533" s="73" t="s">
        <v>455</v>
      </c>
      <c r="K533" s="85"/>
      <c r="L533" s="84" t="s">
        <v>539</v>
      </c>
    </row>
    <row r="534" spans="1:12" ht="19.5" customHeight="1">
      <c r="A534" s="79">
        <v>789</v>
      </c>
      <c r="B534" s="100">
        <v>39958</v>
      </c>
      <c r="C534" s="84" t="s">
        <v>581</v>
      </c>
      <c r="D534" s="101">
        <v>1000</v>
      </c>
      <c r="E534" s="116">
        <v>146.76111111111115</v>
      </c>
      <c r="F534" s="102" t="s">
        <v>845</v>
      </c>
      <c r="G534" s="84" t="s">
        <v>580</v>
      </c>
      <c r="H534" s="73" t="s">
        <v>446</v>
      </c>
      <c r="I534" s="84" t="s">
        <v>877</v>
      </c>
      <c r="J534" s="73" t="s">
        <v>455</v>
      </c>
      <c r="K534" s="85"/>
      <c r="L534" s="84" t="s">
        <v>539</v>
      </c>
    </row>
    <row r="535" spans="1:12" ht="19.5" customHeight="1">
      <c r="A535" s="79">
        <v>725</v>
      </c>
      <c r="B535" s="100">
        <v>39989</v>
      </c>
      <c r="C535" s="84" t="s">
        <v>869</v>
      </c>
      <c r="D535" s="101">
        <v>933.5</v>
      </c>
      <c r="E535" s="116">
        <v>136.804425</v>
      </c>
      <c r="F535" s="102" t="s">
        <v>870</v>
      </c>
      <c r="G535" s="84" t="s">
        <v>580</v>
      </c>
      <c r="H535" s="84" t="s">
        <v>446</v>
      </c>
      <c r="I535" s="84" t="s">
        <v>877</v>
      </c>
      <c r="J535" s="73" t="s">
        <v>455</v>
      </c>
      <c r="K535" s="85"/>
      <c r="L535" s="84" t="s">
        <v>539</v>
      </c>
    </row>
    <row r="536" spans="1:12" ht="19.5" customHeight="1">
      <c r="A536" s="79">
        <v>726</v>
      </c>
      <c r="B536" s="100">
        <v>39989</v>
      </c>
      <c r="C536" s="84" t="s">
        <v>869</v>
      </c>
      <c r="D536" s="101">
        <v>1867</v>
      </c>
      <c r="E536" s="116">
        <v>273.60885</v>
      </c>
      <c r="F536" s="102" t="s">
        <v>870</v>
      </c>
      <c r="G536" s="84" t="s">
        <v>580</v>
      </c>
      <c r="H536" s="84" t="s">
        <v>446</v>
      </c>
      <c r="I536" s="84" t="s">
        <v>877</v>
      </c>
      <c r="J536" s="73" t="s">
        <v>455</v>
      </c>
      <c r="K536" s="85"/>
      <c r="L536" s="84" t="s">
        <v>539</v>
      </c>
    </row>
    <row r="537" spans="1:12" ht="19.5" customHeight="1">
      <c r="A537" s="79">
        <v>729</v>
      </c>
      <c r="B537" s="100">
        <v>39989</v>
      </c>
      <c r="C537" s="84" t="s">
        <v>869</v>
      </c>
      <c r="D537" s="101">
        <v>466.75</v>
      </c>
      <c r="E537" s="116">
        <v>68.4022125</v>
      </c>
      <c r="F537" s="102" t="s">
        <v>870</v>
      </c>
      <c r="G537" s="84" t="s">
        <v>580</v>
      </c>
      <c r="H537" s="84" t="s">
        <v>446</v>
      </c>
      <c r="I537" s="84" t="s">
        <v>877</v>
      </c>
      <c r="J537" s="73" t="s">
        <v>455</v>
      </c>
      <c r="K537" s="85"/>
      <c r="L537" s="84" t="s">
        <v>539</v>
      </c>
    </row>
    <row r="538" spans="1:12" ht="19.5" customHeight="1">
      <c r="A538" s="79">
        <v>730</v>
      </c>
      <c r="B538" s="100">
        <v>39989</v>
      </c>
      <c r="C538" s="84" t="s">
        <v>869</v>
      </c>
      <c r="D538" s="101">
        <v>2800.5</v>
      </c>
      <c r="E538" s="116">
        <v>410.41327500000006</v>
      </c>
      <c r="F538" s="102" t="s">
        <v>870</v>
      </c>
      <c r="G538" s="84" t="s">
        <v>580</v>
      </c>
      <c r="H538" s="88" t="s">
        <v>446</v>
      </c>
      <c r="I538" s="84" t="s">
        <v>877</v>
      </c>
      <c r="J538" s="73" t="s">
        <v>455</v>
      </c>
      <c r="K538" s="85"/>
      <c r="L538" s="84" t="s">
        <v>539</v>
      </c>
    </row>
    <row r="539" spans="1:12" ht="19.5" customHeight="1">
      <c r="A539" s="79">
        <v>793</v>
      </c>
      <c r="B539" s="100">
        <v>39989</v>
      </c>
      <c r="C539" s="84" t="s">
        <v>581</v>
      </c>
      <c r="D539" s="101">
        <v>2000</v>
      </c>
      <c r="E539" s="116">
        <v>293.1000000000001</v>
      </c>
      <c r="F539" s="102" t="s">
        <v>845</v>
      </c>
      <c r="G539" s="84" t="s">
        <v>580</v>
      </c>
      <c r="H539" s="73" t="s">
        <v>446</v>
      </c>
      <c r="I539" s="84" t="s">
        <v>877</v>
      </c>
      <c r="J539" s="73" t="s">
        <v>455</v>
      </c>
      <c r="K539" s="85"/>
      <c r="L539" s="84" t="s">
        <v>539</v>
      </c>
    </row>
    <row r="540" spans="1:12" ht="19.5" customHeight="1">
      <c r="A540" s="79">
        <v>794</v>
      </c>
      <c r="B540" s="100">
        <v>39989</v>
      </c>
      <c r="C540" s="84" t="s">
        <v>581</v>
      </c>
      <c r="D540" s="101">
        <v>2000</v>
      </c>
      <c r="E540" s="116">
        <v>293.1000000000001</v>
      </c>
      <c r="F540" s="102" t="s">
        <v>845</v>
      </c>
      <c r="G540" s="84" t="s">
        <v>580</v>
      </c>
      <c r="H540" s="73" t="s">
        <v>446</v>
      </c>
      <c r="I540" s="84" t="s">
        <v>877</v>
      </c>
      <c r="J540" s="73" t="s">
        <v>455</v>
      </c>
      <c r="K540" s="85"/>
      <c r="L540" s="84" t="s">
        <v>539</v>
      </c>
    </row>
    <row r="541" spans="1:12" ht="19.5" customHeight="1">
      <c r="A541" s="79">
        <v>795</v>
      </c>
      <c r="B541" s="100">
        <v>39989</v>
      </c>
      <c r="C541" s="84" t="s">
        <v>581</v>
      </c>
      <c r="D541" s="101">
        <v>500</v>
      </c>
      <c r="E541" s="116">
        <v>73.27500000000002</v>
      </c>
      <c r="F541" s="102" t="s">
        <v>845</v>
      </c>
      <c r="G541" s="84" t="s">
        <v>580</v>
      </c>
      <c r="H541" s="73" t="s">
        <v>446</v>
      </c>
      <c r="I541" s="84" t="s">
        <v>877</v>
      </c>
      <c r="J541" s="73" t="s">
        <v>455</v>
      </c>
      <c r="K541" s="85"/>
      <c r="L541" s="84" t="s">
        <v>539</v>
      </c>
    </row>
    <row r="542" spans="1:12" ht="19.5" customHeight="1">
      <c r="A542" s="79">
        <v>835</v>
      </c>
      <c r="B542" s="100">
        <v>39989</v>
      </c>
      <c r="C542" s="84" t="s">
        <v>869</v>
      </c>
      <c r="D542" s="101">
        <v>933.5</v>
      </c>
      <c r="E542" s="116">
        <v>136.80442500000004</v>
      </c>
      <c r="F542" s="102" t="s">
        <v>870</v>
      </c>
      <c r="G542" s="84" t="s">
        <v>580</v>
      </c>
      <c r="H542" s="84" t="s">
        <v>446</v>
      </c>
      <c r="I542" s="84" t="s">
        <v>877</v>
      </c>
      <c r="J542" s="73" t="s">
        <v>455</v>
      </c>
      <c r="K542" s="85"/>
      <c r="L542" s="84" t="s">
        <v>539</v>
      </c>
    </row>
    <row r="543" spans="1:12" ht="19.5" customHeight="1">
      <c r="A543" s="79">
        <v>734</v>
      </c>
      <c r="B543" s="100">
        <v>40019</v>
      </c>
      <c r="C543" s="84" t="s">
        <v>869</v>
      </c>
      <c r="D543" s="101">
        <v>466.75</v>
      </c>
      <c r="E543" s="116">
        <v>68.42166041666667</v>
      </c>
      <c r="F543" s="102" t="s">
        <v>870</v>
      </c>
      <c r="G543" s="84" t="s">
        <v>580</v>
      </c>
      <c r="H543" s="73" t="s">
        <v>446</v>
      </c>
      <c r="I543" s="84" t="s">
        <v>877</v>
      </c>
      <c r="J543" s="73" t="s">
        <v>455</v>
      </c>
      <c r="K543" s="85"/>
      <c r="L543" s="84" t="s">
        <v>539</v>
      </c>
    </row>
    <row r="544" spans="1:12" ht="19.5" customHeight="1">
      <c r="A544" s="79">
        <v>735</v>
      </c>
      <c r="B544" s="100">
        <v>40019</v>
      </c>
      <c r="C544" s="84" t="s">
        <v>869</v>
      </c>
      <c r="D544" s="101">
        <v>1867</v>
      </c>
      <c r="E544" s="116">
        <v>273.6866416666667</v>
      </c>
      <c r="F544" s="102" t="s">
        <v>870</v>
      </c>
      <c r="G544" s="84" t="s">
        <v>580</v>
      </c>
      <c r="H544" s="73" t="s">
        <v>446</v>
      </c>
      <c r="I544" s="84" t="s">
        <v>877</v>
      </c>
      <c r="J544" s="73" t="s">
        <v>455</v>
      </c>
      <c r="K544" s="85"/>
      <c r="L544" s="84" t="s">
        <v>539</v>
      </c>
    </row>
    <row r="545" spans="1:12" ht="19.5" customHeight="1">
      <c r="A545" s="79">
        <v>736</v>
      </c>
      <c r="B545" s="100">
        <v>40019</v>
      </c>
      <c r="C545" s="84" t="s">
        <v>869</v>
      </c>
      <c r="D545" s="101">
        <v>466.75</v>
      </c>
      <c r="E545" s="116">
        <v>68.42166041666667</v>
      </c>
      <c r="F545" s="102" t="s">
        <v>870</v>
      </c>
      <c r="G545" s="84" t="s">
        <v>580</v>
      </c>
      <c r="H545" s="73" t="s">
        <v>446</v>
      </c>
      <c r="I545" s="84" t="s">
        <v>877</v>
      </c>
      <c r="J545" s="73" t="s">
        <v>455</v>
      </c>
      <c r="K545" s="85"/>
      <c r="L545" s="84" t="s">
        <v>539</v>
      </c>
    </row>
    <row r="546" spans="1:12" ht="19.5" customHeight="1">
      <c r="A546" s="79">
        <v>737</v>
      </c>
      <c r="B546" s="100">
        <v>40019</v>
      </c>
      <c r="C546" s="84" t="s">
        <v>869</v>
      </c>
      <c r="D546" s="101">
        <v>466.75</v>
      </c>
      <c r="E546" s="116">
        <v>68.42166041666667</v>
      </c>
      <c r="F546" s="102" t="s">
        <v>870</v>
      </c>
      <c r="G546" s="84" t="s">
        <v>580</v>
      </c>
      <c r="H546" s="73" t="s">
        <v>446</v>
      </c>
      <c r="I546" s="84" t="s">
        <v>877</v>
      </c>
      <c r="J546" s="73" t="s">
        <v>455</v>
      </c>
      <c r="K546" s="85"/>
      <c r="L546" s="84" t="s">
        <v>817</v>
      </c>
    </row>
    <row r="547" spans="1:12" ht="19.5" customHeight="1">
      <c r="A547" s="79">
        <v>738</v>
      </c>
      <c r="B547" s="100">
        <v>40019</v>
      </c>
      <c r="C547" s="84" t="s">
        <v>869</v>
      </c>
      <c r="D547" s="101">
        <v>4667.5</v>
      </c>
      <c r="E547" s="116">
        <v>684.2166041666667</v>
      </c>
      <c r="F547" s="102" t="s">
        <v>870</v>
      </c>
      <c r="G547" s="84" t="s">
        <v>580</v>
      </c>
      <c r="H547" s="73" t="s">
        <v>446</v>
      </c>
      <c r="I547" s="84" t="s">
        <v>877</v>
      </c>
      <c r="J547" s="73" t="s">
        <v>455</v>
      </c>
      <c r="K547" s="85"/>
      <c r="L547" s="84" t="s">
        <v>817</v>
      </c>
    </row>
    <row r="548" spans="1:12" ht="19.5" customHeight="1">
      <c r="A548" s="79">
        <v>741</v>
      </c>
      <c r="B548" s="100">
        <v>40019</v>
      </c>
      <c r="C548" s="84" t="s">
        <v>869</v>
      </c>
      <c r="D548" s="101">
        <v>933.5</v>
      </c>
      <c r="E548" s="116">
        <v>136.84332083333334</v>
      </c>
      <c r="F548" s="102" t="s">
        <v>870</v>
      </c>
      <c r="G548" s="84" t="s">
        <v>580</v>
      </c>
      <c r="H548" s="73" t="s">
        <v>446</v>
      </c>
      <c r="I548" s="84" t="s">
        <v>877</v>
      </c>
      <c r="J548" s="73" t="s">
        <v>455</v>
      </c>
      <c r="K548" s="85"/>
      <c r="L548" s="84" t="s">
        <v>539</v>
      </c>
    </row>
    <row r="549" spans="1:12" ht="19.5" customHeight="1">
      <c r="A549" s="79">
        <v>797</v>
      </c>
      <c r="B549" s="100">
        <v>40019</v>
      </c>
      <c r="C549" s="84" t="s">
        <v>581</v>
      </c>
      <c r="D549" s="101">
        <v>4000</v>
      </c>
      <c r="E549" s="116">
        <v>586.3666666666667</v>
      </c>
      <c r="F549" s="102" t="s">
        <v>845</v>
      </c>
      <c r="G549" s="84" t="s">
        <v>580</v>
      </c>
      <c r="H549" s="73" t="s">
        <v>446</v>
      </c>
      <c r="I549" s="84" t="s">
        <v>877</v>
      </c>
      <c r="J549" s="73" t="s">
        <v>455</v>
      </c>
      <c r="K549" s="85"/>
      <c r="L549" s="84" t="s">
        <v>539</v>
      </c>
    </row>
    <row r="550" spans="1:12" ht="19.5" customHeight="1">
      <c r="A550" s="79">
        <v>800</v>
      </c>
      <c r="B550" s="100">
        <v>40019</v>
      </c>
      <c r="C550" s="84" t="s">
        <v>581</v>
      </c>
      <c r="D550" s="101">
        <v>1500</v>
      </c>
      <c r="E550" s="116">
        <v>219.8875</v>
      </c>
      <c r="F550" s="102" t="s">
        <v>845</v>
      </c>
      <c r="G550" s="84" t="s">
        <v>580</v>
      </c>
      <c r="H550" s="73" t="s">
        <v>446</v>
      </c>
      <c r="I550" s="84" t="s">
        <v>877</v>
      </c>
      <c r="J550" s="127" t="s">
        <v>455</v>
      </c>
      <c r="K550" s="96"/>
      <c r="L550" s="84" t="s">
        <v>539</v>
      </c>
    </row>
    <row r="551" spans="1:12" ht="19.5" customHeight="1">
      <c r="A551" s="79">
        <v>801</v>
      </c>
      <c r="B551" s="100">
        <v>40019</v>
      </c>
      <c r="C551" s="84" t="s">
        <v>581</v>
      </c>
      <c r="D551" s="101">
        <v>500</v>
      </c>
      <c r="E551" s="116">
        <v>73.29583333333333</v>
      </c>
      <c r="F551" s="102" t="s">
        <v>845</v>
      </c>
      <c r="G551" s="84" t="s">
        <v>580</v>
      </c>
      <c r="H551" s="73" t="s">
        <v>446</v>
      </c>
      <c r="I551" s="84" t="s">
        <v>877</v>
      </c>
      <c r="J551" s="127" t="s">
        <v>455</v>
      </c>
      <c r="K551" s="96"/>
      <c r="L551" s="84" t="s">
        <v>539</v>
      </c>
    </row>
    <row r="552" spans="1:13" ht="19.5" customHeight="1">
      <c r="A552" s="71">
        <v>813</v>
      </c>
      <c r="B552" s="72">
        <v>40019</v>
      </c>
      <c r="C552" s="73" t="s">
        <v>125</v>
      </c>
      <c r="D552" s="74">
        <v>1400</v>
      </c>
      <c r="E552" s="117">
        <v>205.226</v>
      </c>
      <c r="F552" s="76" t="s">
        <v>126</v>
      </c>
      <c r="G552" s="73" t="s">
        <v>580</v>
      </c>
      <c r="H552" s="73" t="s">
        <v>446</v>
      </c>
      <c r="I552" s="73" t="s">
        <v>532</v>
      </c>
      <c r="J552" s="127" t="s">
        <v>455</v>
      </c>
      <c r="K552" s="127" t="s">
        <v>127</v>
      </c>
      <c r="L552" s="73" t="s">
        <v>539</v>
      </c>
      <c r="M552" s="77"/>
    </row>
    <row r="553" spans="1:13" ht="19.5" customHeight="1">
      <c r="A553" s="71">
        <v>1013</v>
      </c>
      <c r="B553" s="72">
        <v>40019</v>
      </c>
      <c r="C553" s="73" t="s">
        <v>125</v>
      </c>
      <c r="D553" s="74">
        <v>4200</v>
      </c>
      <c r="E553" s="117">
        <v>615.678</v>
      </c>
      <c r="F553" s="76" t="s">
        <v>126</v>
      </c>
      <c r="G553" s="73" t="s">
        <v>580</v>
      </c>
      <c r="H553" s="73" t="s">
        <v>446</v>
      </c>
      <c r="I553" s="73" t="s">
        <v>532</v>
      </c>
      <c r="J553" s="127" t="s">
        <v>455</v>
      </c>
      <c r="K553" s="127" t="s">
        <v>127</v>
      </c>
      <c r="L553" s="73" t="s">
        <v>539</v>
      </c>
      <c r="M553" s="77"/>
    </row>
    <row r="554" spans="1:12" ht="19.5" customHeight="1">
      <c r="A554" s="79">
        <v>742</v>
      </c>
      <c r="B554" s="100">
        <v>40050</v>
      </c>
      <c r="C554" s="84" t="s">
        <v>869</v>
      </c>
      <c r="D554" s="101">
        <v>280.05</v>
      </c>
      <c r="E554" s="116">
        <v>41.05533</v>
      </c>
      <c r="F554" s="102" t="s">
        <v>870</v>
      </c>
      <c r="G554" s="84" t="s">
        <v>580</v>
      </c>
      <c r="H554" s="73" t="s">
        <v>446</v>
      </c>
      <c r="I554" s="84" t="s">
        <v>877</v>
      </c>
      <c r="J554" s="127" t="s">
        <v>455</v>
      </c>
      <c r="K554" s="96"/>
      <c r="L554" s="84" t="s">
        <v>539</v>
      </c>
    </row>
    <row r="555" spans="1:12" ht="19.5" customHeight="1">
      <c r="A555" s="79">
        <v>743</v>
      </c>
      <c r="B555" s="100">
        <v>40050</v>
      </c>
      <c r="C555" s="84" t="s">
        <v>869</v>
      </c>
      <c r="D555" s="101">
        <v>1867</v>
      </c>
      <c r="E555" s="116">
        <v>273.7022</v>
      </c>
      <c r="F555" s="102" t="s">
        <v>870</v>
      </c>
      <c r="G555" s="84" t="s">
        <v>580</v>
      </c>
      <c r="H555" s="112" t="s">
        <v>446</v>
      </c>
      <c r="I555" s="84" t="s">
        <v>877</v>
      </c>
      <c r="J555" s="127" t="s">
        <v>455</v>
      </c>
      <c r="K555" s="96"/>
      <c r="L555" s="84" t="s">
        <v>539</v>
      </c>
    </row>
    <row r="556" spans="1:12" ht="19.5" customHeight="1">
      <c r="A556" s="79">
        <v>744</v>
      </c>
      <c r="B556" s="100">
        <v>40050</v>
      </c>
      <c r="C556" s="84" t="s">
        <v>869</v>
      </c>
      <c r="D556" s="101">
        <v>466.75</v>
      </c>
      <c r="E556" s="116">
        <v>68.42555</v>
      </c>
      <c r="F556" s="102" t="s">
        <v>870</v>
      </c>
      <c r="G556" s="84" t="s">
        <v>580</v>
      </c>
      <c r="H556" s="73" t="s">
        <v>446</v>
      </c>
      <c r="I556" s="84" t="s">
        <v>877</v>
      </c>
      <c r="J556" s="127" t="s">
        <v>455</v>
      </c>
      <c r="K556" s="96"/>
      <c r="L556" s="84" t="s">
        <v>539</v>
      </c>
    </row>
    <row r="557" spans="1:12" ht="19.5" customHeight="1">
      <c r="A557" s="79">
        <v>745</v>
      </c>
      <c r="B557" s="100">
        <v>40050</v>
      </c>
      <c r="C557" s="84" t="s">
        <v>869</v>
      </c>
      <c r="D557" s="101">
        <v>466.75</v>
      </c>
      <c r="E557" s="116">
        <v>68.42555</v>
      </c>
      <c r="F557" s="102" t="s">
        <v>870</v>
      </c>
      <c r="G557" s="84" t="s">
        <v>580</v>
      </c>
      <c r="H557" s="73" t="s">
        <v>446</v>
      </c>
      <c r="I557" s="84" t="s">
        <v>877</v>
      </c>
      <c r="J557" s="127" t="s">
        <v>455</v>
      </c>
      <c r="K557" s="96"/>
      <c r="L557" s="84" t="s">
        <v>539</v>
      </c>
    </row>
    <row r="558" spans="1:12" ht="19.5" customHeight="1">
      <c r="A558" s="79">
        <v>746</v>
      </c>
      <c r="B558" s="100">
        <v>40050</v>
      </c>
      <c r="C558" s="84" t="s">
        <v>869</v>
      </c>
      <c r="D558" s="101">
        <v>933.5</v>
      </c>
      <c r="E558" s="116">
        <v>136.8511</v>
      </c>
      <c r="F558" s="102" t="s">
        <v>870</v>
      </c>
      <c r="G558" s="84" t="s">
        <v>580</v>
      </c>
      <c r="H558" s="73" t="s">
        <v>446</v>
      </c>
      <c r="I558" s="84" t="s">
        <v>877</v>
      </c>
      <c r="J558" s="127" t="s">
        <v>455</v>
      </c>
      <c r="K558" s="96"/>
      <c r="L558" s="84" t="s">
        <v>539</v>
      </c>
    </row>
    <row r="559" spans="1:12" ht="19.5" customHeight="1">
      <c r="A559" s="79">
        <v>747</v>
      </c>
      <c r="B559" s="100">
        <v>40050</v>
      </c>
      <c r="C559" s="84" t="s">
        <v>869</v>
      </c>
      <c r="D559" s="101">
        <v>4667.5</v>
      </c>
      <c r="E559" s="116">
        <v>684.2555</v>
      </c>
      <c r="F559" s="102" t="s">
        <v>870</v>
      </c>
      <c r="G559" s="84" t="s">
        <v>580</v>
      </c>
      <c r="H559" s="112" t="s">
        <v>446</v>
      </c>
      <c r="I559" s="84" t="s">
        <v>877</v>
      </c>
      <c r="J559" s="127" t="s">
        <v>455</v>
      </c>
      <c r="K559" s="96"/>
      <c r="L559" s="84" t="s">
        <v>539</v>
      </c>
    </row>
    <row r="560" spans="1:12" ht="19.5" customHeight="1">
      <c r="A560" s="79">
        <v>750</v>
      </c>
      <c r="B560" s="100">
        <v>40050</v>
      </c>
      <c r="C560" s="84" t="s">
        <v>869</v>
      </c>
      <c r="D560" s="101">
        <v>186.7</v>
      </c>
      <c r="E560" s="116">
        <v>27.370219999999996</v>
      </c>
      <c r="F560" s="102" t="s">
        <v>870</v>
      </c>
      <c r="G560" s="84" t="s">
        <v>580</v>
      </c>
      <c r="H560" s="112" t="s">
        <v>446</v>
      </c>
      <c r="I560" s="84" t="s">
        <v>877</v>
      </c>
      <c r="J560" s="127" t="s">
        <v>455</v>
      </c>
      <c r="K560" s="96"/>
      <c r="L560" s="84" t="s">
        <v>539</v>
      </c>
    </row>
    <row r="561" spans="1:12" ht="19.5" customHeight="1">
      <c r="A561" s="79">
        <v>802</v>
      </c>
      <c r="B561" s="100">
        <v>40050</v>
      </c>
      <c r="C561" s="84" t="s">
        <v>581</v>
      </c>
      <c r="D561" s="101">
        <v>4000</v>
      </c>
      <c r="E561" s="116">
        <v>586.4</v>
      </c>
      <c r="F561" s="102" t="s">
        <v>845</v>
      </c>
      <c r="G561" s="84" t="s">
        <v>580</v>
      </c>
      <c r="H561" s="73" t="s">
        <v>446</v>
      </c>
      <c r="I561" s="84" t="s">
        <v>877</v>
      </c>
      <c r="J561" s="127" t="s">
        <v>455</v>
      </c>
      <c r="K561" s="96"/>
      <c r="L561" s="84" t="s">
        <v>817</v>
      </c>
    </row>
    <row r="562" spans="1:12" ht="19.5" customHeight="1">
      <c r="A562" s="79">
        <v>803</v>
      </c>
      <c r="B562" s="100">
        <v>40050</v>
      </c>
      <c r="C562" s="84" t="s">
        <v>581</v>
      </c>
      <c r="D562" s="101">
        <v>2000</v>
      </c>
      <c r="E562" s="116">
        <v>293.2</v>
      </c>
      <c r="F562" s="102" t="s">
        <v>845</v>
      </c>
      <c r="G562" s="84" t="s">
        <v>580</v>
      </c>
      <c r="H562" s="73" t="s">
        <v>446</v>
      </c>
      <c r="I562" s="84" t="s">
        <v>877</v>
      </c>
      <c r="J562" s="127" t="s">
        <v>455</v>
      </c>
      <c r="K562" s="96"/>
      <c r="L562" s="84" t="s">
        <v>817</v>
      </c>
    </row>
    <row r="563" spans="1:12" ht="19.5" customHeight="1">
      <c r="A563" s="79">
        <v>804</v>
      </c>
      <c r="B563" s="100">
        <v>40050</v>
      </c>
      <c r="C563" s="84" t="s">
        <v>581</v>
      </c>
      <c r="D563" s="101">
        <v>3000</v>
      </c>
      <c r="E563" s="116">
        <v>439.79999999999995</v>
      </c>
      <c r="F563" s="102" t="s">
        <v>845</v>
      </c>
      <c r="G563" s="84" t="s">
        <v>580</v>
      </c>
      <c r="H563" s="73" t="s">
        <v>446</v>
      </c>
      <c r="I563" s="84" t="s">
        <v>877</v>
      </c>
      <c r="J563" s="127" t="s">
        <v>455</v>
      </c>
      <c r="K563" s="96"/>
      <c r="L563" s="84" t="s">
        <v>539</v>
      </c>
    </row>
    <row r="564" spans="1:13" ht="19.5" customHeight="1">
      <c r="A564" s="71">
        <v>817</v>
      </c>
      <c r="B564" s="72">
        <v>40050</v>
      </c>
      <c r="C564" s="73" t="s">
        <v>125</v>
      </c>
      <c r="D564" s="74">
        <v>1400</v>
      </c>
      <c r="E564" s="117">
        <v>205.198</v>
      </c>
      <c r="F564" s="76" t="s">
        <v>126</v>
      </c>
      <c r="G564" s="73" t="s">
        <v>580</v>
      </c>
      <c r="H564" s="73" t="s">
        <v>446</v>
      </c>
      <c r="I564" s="73" t="s">
        <v>532</v>
      </c>
      <c r="J564" s="127" t="s">
        <v>455</v>
      </c>
      <c r="K564" s="127" t="s">
        <v>127</v>
      </c>
      <c r="L564" s="73" t="s">
        <v>539</v>
      </c>
      <c r="M564" s="77"/>
    </row>
    <row r="565" spans="1:13" ht="19.5" customHeight="1">
      <c r="A565" s="71">
        <v>818</v>
      </c>
      <c r="B565" s="72">
        <v>40050</v>
      </c>
      <c r="C565" s="73" t="s">
        <v>125</v>
      </c>
      <c r="D565" s="74">
        <v>4200</v>
      </c>
      <c r="E565" s="117">
        <v>615.594</v>
      </c>
      <c r="F565" s="76" t="s">
        <v>126</v>
      </c>
      <c r="G565" s="73" t="s">
        <v>580</v>
      </c>
      <c r="H565" s="73" t="s">
        <v>446</v>
      </c>
      <c r="I565" s="73" t="s">
        <v>532</v>
      </c>
      <c r="J565" s="127" t="s">
        <v>455</v>
      </c>
      <c r="K565" s="127" t="s">
        <v>127</v>
      </c>
      <c r="L565" s="73" t="s">
        <v>539</v>
      </c>
      <c r="M565" s="77"/>
    </row>
    <row r="566" spans="1:13" ht="19.5" customHeight="1">
      <c r="A566" s="71">
        <v>680</v>
      </c>
      <c r="B566" s="72">
        <v>40056</v>
      </c>
      <c r="C566" s="73" t="s">
        <v>243</v>
      </c>
      <c r="D566" s="74">
        <v>900</v>
      </c>
      <c r="E566" s="116">
        <v>131.91214285714287</v>
      </c>
      <c r="F566" s="76" t="s">
        <v>244</v>
      </c>
      <c r="G566" s="73" t="s">
        <v>580</v>
      </c>
      <c r="H566" s="73" t="s">
        <v>446</v>
      </c>
      <c r="I566" s="73" t="s">
        <v>532</v>
      </c>
      <c r="J566" s="127" t="s">
        <v>455</v>
      </c>
      <c r="K566" s="127" t="s">
        <v>837</v>
      </c>
      <c r="L566" s="73" t="s">
        <v>539</v>
      </c>
      <c r="M566" s="77"/>
    </row>
    <row r="567" spans="1:13" ht="19.5" customHeight="1">
      <c r="A567" s="71">
        <v>681</v>
      </c>
      <c r="B567" s="72">
        <v>40056</v>
      </c>
      <c r="C567" s="73" t="s">
        <v>243</v>
      </c>
      <c r="D567" s="74">
        <v>150</v>
      </c>
      <c r="E567" s="116">
        <v>21.985357142857147</v>
      </c>
      <c r="F567" s="76" t="s">
        <v>244</v>
      </c>
      <c r="G567" s="73" t="s">
        <v>580</v>
      </c>
      <c r="H567" s="73" t="s">
        <v>446</v>
      </c>
      <c r="I567" s="73" t="s">
        <v>532</v>
      </c>
      <c r="J567" s="127" t="s">
        <v>455</v>
      </c>
      <c r="K567" s="127" t="s">
        <v>837</v>
      </c>
      <c r="L567" s="73" t="s">
        <v>539</v>
      </c>
      <c r="M567" s="77"/>
    </row>
    <row r="568" spans="1:12" ht="19.5" customHeight="1">
      <c r="A568" s="79">
        <v>751</v>
      </c>
      <c r="B568" s="100">
        <v>40081</v>
      </c>
      <c r="C568" s="84" t="s">
        <v>869</v>
      </c>
      <c r="D568" s="101">
        <v>280.05</v>
      </c>
      <c r="E568" s="116">
        <v>41.080534500000006</v>
      </c>
      <c r="F568" s="102" t="s">
        <v>870</v>
      </c>
      <c r="G568" s="84" t="s">
        <v>580</v>
      </c>
      <c r="H568" s="112" t="s">
        <v>446</v>
      </c>
      <c r="I568" s="84" t="s">
        <v>877</v>
      </c>
      <c r="J568" s="127" t="s">
        <v>455</v>
      </c>
      <c r="K568" s="96"/>
      <c r="L568" s="84" t="s">
        <v>539</v>
      </c>
    </row>
    <row r="569" spans="1:12" ht="19.5" customHeight="1">
      <c r="A569" s="79">
        <v>752</v>
      </c>
      <c r="B569" s="100">
        <v>40081</v>
      </c>
      <c r="C569" s="84" t="s">
        <v>869</v>
      </c>
      <c r="D569" s="101">
        <v>1867</v>
      </c>
      <c r="E569" s="116">
        <v>273.87023000000005</v>
      </c>
      <c r="F569" s="102" t="s">
        <v>870</v>
      </c>
      <c r="G569" s="84" t="s">
        <v>580</v>
      </c>
      <c r="H569" s="112" t="s">
        <v>446</v>
      </c>
      <c r="I569" s="84" t="s">
        <v>877</v>
      </c>
      <c r="J569" s="127" t="s">
        <v>455</v>
      </c>
      <c r="K569" s="96"/>
      <c r="L569" s="84" t="s">
        <v>539</v>
      </c>
    </row>
    <row r="570" spans="1:12" ht="19.5" customHeight="1">
      <c r="A570" s="79">
        <v>755</v>
      </c>
      <c r="B570" s="100">
        <v>40081</v>
      </c>
      <c r="C570" s="84" t="s">
        <v>869</v>
      </c>
      <c r="D570" s="101">
        <v>933.5</v>
      </c>
      <c r="E570" s="116">
        <v>136.93511500000002</v>
      </c>
      <c r="F570" s="102" t="s">
        <v>870</v>
      </c>
      <c r="G570" s="84" t="s">
        <v>580</v>
      </c>
      <c r="H570" s="112" t="s">
        <v>446</v>
      </c>
      <c r="I570" s="84" t="s">
        <v>877</v>
      </c>
      <c r="J570" s="127" t="s">
        <v>455</v>
      </c>
      <c r="K570" s="96"/>
      <c r="L570" s="84" t="s">
        <v>817</v>
      </c>
    </row>
    <row r="571" spans="1:12" ht="19.5" customHeight="1">
      <c r="A571" s="79">
        <v>756</v>
      </c>
      <c r="B571" s="100">
        <v>40081</v>
      </c>
      <c r="C571" s="84" t="s">
        <v>869</v>
      </c>
      <c r="D571" s="101">
        <v>4667.5</v>
      </c>
      <c r="E571" s="116">
        <v>684.6755750000001</v>
      </c>
      <c r="F571" s="102" t="s">
        <v>870</v>
      </c>
      <c r="G571" s="84" t="s">
        <v>580</v>
      </c>
      <c r="H571" s="112" t="s">
        <v>446</v>
      </c>
      <c r="I571" s="84" t="s">
        <v>877</v>
      </c>
      <c r="J571" s="127" t="s">
        <v>455</v>
      </c>
      <c r="K571" s="96"/>
      <c r="L571" s="84" t="s">
        <v>817</v>
      </c>
    </row>
    <row r="572" spans="1:12" ht="19.5" customHeight="1">
      <c r="A572" s="79">
        <v>758</v>
      </c>
      <c r="B572" s="100">
        <v>40081</v>
      </c>
      <c r="C572" s="84" t="s">
        <v>869</v>
      </c>
      <c r="D572" s="101">
        <v>186.7</v>
      </c>
      <c r="E572" s="116">
        <v>27.387023000000003</v>
      </c>
      <c r="F572" s="102" t="s">
        <v>870</v>
      </c>
      <c r="G572" s="84" t="s">
        <v>580</v>
      </c>
      <c r="H572" s="112" t="s">
        <v>446</v>
      </c>
      <c r="I572" s="84" t="s">
        <v>877</v>
      </c>
      <c r="J572" s="127" t="s">
        <v>455</v>
      </c>
      <c r="K572" s="96"/>
      <c r="L572" s="84" t="s">
        <v>539</v>
      </c>
    </row>
    <row r="573" spans="1:12" ht="19.5" customHeight="1">
      <c r="A573" s="79">
        <v>808</v>
      </c>
      <c r="B573" s="100">
        <v>40081</v>
      </c>
      <c r="C573" s="84" t="s">
        <v>581</v>
      </c>
      <c r="D573" s="101">
        <v>2000</v>
      </c>
      <c r="E573" s="116">
        <v>293.38000000000005</v>
      </c>
      <c r="F573" s="102" t="s">
        <v>845</v>
      </c>
      <c r="G573" s="84" t="s">
        <v>580</v>
      </c>
      <c r="H573" s="112" t="s">
        <v>446</v>
      </c>
      <c r="I573" s="84" t="s">
        <v>877</v>
      </c>
      <c r="J573" s="127" t="s">
        <v>455</v>
      </c>
      <c r="K573" s="96"/>
      <c r="L573" s="84" t="s">
        <v>817</v>
      </c>
    </row>
    <row r="574" spans="1:12" ht="19.5" customHeight="1">
      <c r="A574" s="79">
        <v>809</v>
      </c>
      <c r="B574" s="100">
        <v>40081</v>
      </c>
      <c r="C574" s="84" t="s">
        <v>581</v>
      </c>
      <c r="D574" s="101">
        <v>3000</v>
      </c>
      <c r="E574" s="116">
        <v>440.07000000000005</v>
      </c>
      <c r="F574" s="102" t="s">
        <v>845</v>
      </c>
      <c r="G574" s="84" t="s">
        <v>580</v>
      </c>
      <c r="H574" s="73" t="s">
        <v>446</v>
      </c>
      <c r="I574" s="84" t="s">
        <v>877</v>
      </c>
      <c r="J574" s="127" t="s">
        <v>455</v>
      </c>
      <c r="K574" s="96"/>
      <c r="L574" s="84" t="s">
        <v>539</v>
      </c>
    </row>
    <row r="575" spans="1:12" ht="19.5" customHeight="1">
      <c r="A575" s="79">
        <v>810</v>
      </c>
      <c r="B575" s="100">
        <v>40081</v>
      </c>
      <c r="C575" s="84" t="s">
        <v>581</v>
      </c>
      <c r="D575" s="101">
        <v>500</v>
      </c>
      <c r="E575" s="116">
        <v>73.34500000000001</v>
      </c>
      <c r="F575" s="102" t="s">
        <v>845</v>
      </c>
      <c r="G575" s="84" t="s">
        <v>580</v>
      </c>
      <c r="H575" s="73" t="s">
        <v>446</v>
      </c>
      <c r="I575" s="84" t="s">
        <v>877</v>
      </c>
      <c r="J575" s="127" t="s">
        <v>455</v>
      </c>
      <c r="K575" s="96"/>
      <c r="L575" s="84" t="s">
        <v>817</v>
      </c>
    </row>
    <row r="576" spans="1:13" ht="19.5" customHeight="1">
      <c r="A576" s="71">
        <v>822</v>
      </c>
      <c r="B576" s="72">
        <v>40081</v>
      </c>
      <c r="C576" s="73" t="s">
        <v>125</v>
      </c>
      <c r="D576" s="74">
        <v>1400</v>
      </c>
      <c r="E576" s="117">
        <v>205.366</v>
      </c>
      <c r="F576" s="76" t="s">
        <v>126</v>
      </c>
      <c r="G576" s="73" t="s">
        <v>580</v>
      </c>
      <c r="H576" s="73" t="s">
        <v>446</v>
      </c>
      <c r="I576" s="73" t="s">
        <v>532</v>
      </c>
      <c r="J576" s="127" t="s">
        <v>455</v>
      </c>
      <c r="K576" s="127" t="s">
        <v>127</v>
      </c>
      <c r="L576" s="73" t="s">
        <v>539</v>
      </c>
      <c r="M576" s="77"/>
    </row>
    <row r="577" spans="1:13" ht="19.5" customHeight="1">
      <c r="A577" s="71">
        <v>823</v>
      </c>
      <c r="B577" s="72">
        <v>40081</v>
      </c>
      <c r="C577" s="73" t="s">
        <v>125</v>
      </c>
      <c r="D577" s="74">
        <v>4200</v>
      </c>
      <c r="E577" s="117">
        <v>616.098</v>
      </c>
      <c r="F577" s="76" t="s">
        <v>126</v>
      </c>
      <c r="G577" s="73" t="s">
        <v>580</v>
      </c>
      <c r="H577" s="73" t="s">
        <v>446</v>
      </c>
      <c r="I577" s="73" t="s">
        <v>532</v>
      </c>
      <c r="J577" s="127" t="s">
        <v>455</v>
      </c>
      <c r="K577" s="127" t="s">
        <v>127</v>
      </c>
      <c r="L577" s="73" t="s">
        <v>539</v>
      </c>
      <c r="M577" s="77"/>
    </row>
    <row r="578" spans="1:13" ht="19.5" customHeight="1">
      <c r="A578" s="71">
        <v>826</v>
      </c>
      <c r="B578" s="72">
        <v>40081</v>
      </c>
      <c r="C578" s="73" t="s">
        <v>243</v>
      </c>
      <c r="D578" s="74">
        <v>900</v>
      </c>
      <c r="E578" s="117">
        <v>132.021</v>
      </c>
      <c r="F578" s="76" t="s">
        <v>244</v>
      </c>
      <c r="G578" s="73" t="s">
        <v>580</v>
      </c>
      <c r="H578" s="73" t="s">
        <v>446</v>
      </c>
      <c r="I578" s="73" t="s">
        <v>532</v>
      </c>
      <c r="J578" s="127" t="s">
        <v>455</v>
      </c>
      <c r="K578" s="127" t="s">
        <v>837</v>
      </c>
      <c r="L578" s="73" t="s">
        <v>539</v>
      </c>
      <c r="M578" s="77"/>
    </row>
    <row r="579" spans="1:13" ht="19.5" customHeight="1">
      <c r="A579" s="71">
        <v>827</v>
      </c>
      <c r="B579" s="72">
        <v>40081</v>
      </c>
      <c r="C579" s="73" t="s">
        <v>243</v>
      </c>
      <c r="D579" s="74">
        <v>150</v>
      </c>
      <c r="E579" s="117">
        <v>22.0035</v>
      </c>
      <c r="F579" s="76" t="s">
        <v>244</v>
      </c>
      <c r="G579" s="73" t="s">
        <v>580</v>
      </c>
      <c r="H579" s="73" t="s">
        <v>446</v>
      </c>
      <c r="I579" s="73" t="s">
        <v>532</v>
      </c>
      <c r="J579" s="127" t="s">
        <v>455</v>
      </c>
      <c r="K579" s="127" t="s">
        <v>837</v>
      </c>
      <c r="L579" s="73" t="s">
        <v>539</v>
      </c>
      <c r="M579" s="77"/>
    </row>
    <row r="580" spans="1:13" ht="19.5" customHeight="1">
      <c r="A580" s="71">
        <v>829</v>
      </c>
      <c r="B580" s="72">
        <v>40081</v>
      </c>
      <c r="C580" s="73" t="s">
        <v>243</v>
      </c>
      <c r="D580" s="74">
        <v>150</v>
      </c>
      <c r="E580" s="117">
        <v>22.0035</v>
      </c>
      <c r="F580" s="76" t="s">
        <v>244</v>
      </c>
      <c r="G580" s="73" t="s">
        <v>580</v>
      </c>
      <c r="H580" s="73" t="s">
        <v>446</v>
      </c>
      <c r="I580" s="73" t="s">
        <v>532</v>
      </c>
      <c r="J580" s="127" t="s">
        <v>455</v>
      </c>
      <c r="K580" s="127" t="s">
        <v>837</v>
      </c>
      <c r="L580" s="73" t="s">
        <v>539</v>
      </c>
      <c r="M580" s="77"/>
    </row>
    <row r="581" spans="1:12" ht="19.5" customHeight="1">
      <c r="A581" s="79">
        <v>10411</v>
      </c>
      <c r="B581" s="100">
        <v>40081</v>
      </c>
      <c r="C581" s="84" t="s">
        <v>581</v>
      </c>
      <c r="D581" s="101">
        <v>2000</v>
      </c>
      <c r="E581" s="116">
        <v>293.38</v>
      </c>
      <c r="F581" s="102" t="s">
        <v>845</v>
      </c>
      <c r="G581" s="84" t="s">
        <v>580</v>
      </c>
      <c r="H581" s="73" t="s">
        <v>446</v>
      </c>
      <c r="I581" s="84" t="s">
        <v>877</v>
      </c>
      <c r="J581" s="127" t="s">
        <v>455</v>
      </c>
      <c r="K581" s="96"/>
      <c r="L581" s="84" t="s">
        <v>817</v>
      </c>
    </row>
    <row r="582" spans="1:12" ht="19.5" customHeight="1">
      <c r="A582" s="79">
        <v>10414</v>
      </c>
      <c r="B582" s="100">
        <v>40111</v>
      </c>
      <c r="C582" s="84" t="s">
        <v>581</v>
      </c>
      <c r="D582" s="101">
        <v>500</v>
      </c>
      <c r="E582" s="116">
        <v>66.67727272727274</v>
      </c>
      <c r="F582" s="102" t="s">
        <v>845</v>
      </c>
      <c r="G582" s="84" t="s">
        <v>580</v>
      </c>
      <c r="H582" s="73" t="s">
        <v>446</v>
      </c>
      <c r="I582" s="84" t="s">
        <v>877</v>
      </c>
      <c r="J582" s="127" t="s">
        <v>455</v>
      </c>
      <c r="K582" s="96" t="s">
        <v>535</v>
      </c>
      <c r="L582" s="84" t="s">
        <v>539</v>
      </c>
    </row>
    <row r="583" spans="1:13" ht="19.5" customHeight="1">
      <c r="A583" s="71">
        <v>857</v>
      </c>
      <c r="B583" s="72">
        <v>40115</v>
      </c>
      <c r="C583" s="73" t="s">
        <v>125</v>
      </c>
      <c r="D583" s="74">
        <v>1400</v>
      </c>
      <c r="E583" s="117">
        <v>205.366</v>
      </c>
      <c r="F583" s="76" t="s">
        <v>126</v>
      </c>
      <c r="G583" s="73" t="s">
        <v>580</v>
      </c>
      <c r="H583" s="73" t="s">
        <v>446</v>
      </c>
      <c r="I583" s="73" t="s">
        <v>532</v>
      </c>
      <c r="J583" s="127" t="s">
        <v>455</v>
      </c>
      <c r="K583" s="127" t="s">
        <v>127</v>
      </c>
      <c r="L583" s="73" t="s">
        <v>539</v>
      </c>
      <c r="M583" s="77"/>
    </row>
    <row r="584" spans="1:13" ht="19.5" customHeight="1">
      <c r="A584" s="71">
        <v>858</v>
      </c>
      <c r="B584" s="72">
        <v>40115</v>
      </c>
      <c r="C584" s="73" t="s">
        <v>125</v>
      </c>
      <c r="D584" s="74">
        <v>2100</v>
      </c>
      <c r="E584" s="117">
        <v>308.049</v>
      </c>
      <c r="F584" s="76" t="s">
        <v>126</v>
      </c>
      <c r="G584" s="73" t="s">
        <v>580</v>
      </c>
      <c r="H584" s="73" t="s">
        <v>446</v>
      </c>
      <c r="I584" s="73" t="s">
        <v>532</v>
      </c>
      <c r="J584" s="127" t="s">
        <v>455</v>
      </c>
      <c r="K584" s="127" t="s">
        <v>127</v>
      </c>
      <c r="L584" s="73" t="s">
        <v>539</v>
      </c>
      <c r="M584" s="77"/>
    </row>
    <row r="585" spans="1:13" ht="19.5" customHeight="1">
      <c r="A585" s="71">
        <v>859</v>
      </c>
      <c r="B585" s="72">
        <v>40115</v>
      </c>
      <c r="C585" s="73" t="s">
        <v>125</v>
      </c>
      <c r="D585" s="74">
        <v>2800</v>
      </c>
      <c r="E585" s="117">
        <v>410.732</v>
      </c>
      <c r="F585" s="76" t="s">
        <v>126</v>
      </c>
      <c r="G585" s="73" t="s">
        <v>580</v>
      </c>
      <c r="H585" s="73" t="s">
        <v>446</v>
      </c>
      <c r="I585" s="73" t="s">
        <v>532</v>
      </c>
      <c r="J585" s="127" t="s">
        <v>455</v>
      </c>
      <c r="K585" s="127" t="s">
        <v>127</v>
      </c>
      <c r="L585" s="73" t="s">
        <v>539</v>
      </c>
      <c r="M585" s="77"/>
    </row>
    <row r="586" spans="1:13" ht="19.5" customHeight="1">
      <c r="A586" s="71">
        <v>863</v>
      </c>
      <c r="B586" s="72">
        <v>40115</v>
      </c>
      <c r="C586" s="73" t="s">
        <v>243</v>
      </c>
      <c r="D586" s="74">
        <v>900</v>
      </c>
      <c r="E586" s="117">
        <v>132.021</v>
      </c>
      <c r="F586" s="76" t="s">
        <v>244</v>
      </c>
      <c r="G586" s="73" t="s">
        <v>580</v>
      </c>
      <c r="H586" s="73" t="s">
        <v>446</v>
      </c>
      <c r="I586" s="73" t="s">
        <v>532</v>
      </c>
      <c r="J586" s="127" t="s">
        <v>455</v>
      </c>
      <c r="K586" s="127" t="s">
        <v>837</v>
      </c>
      <c r="L586" s="73" t="s">
        <v>539</v>
      </c>
      <c r="M586" s="77"/>
    </row>
    <row r="587" spans="1:13" ht="19.5" customHeight="1">
      <c r="A587" s="71">
        <v>864</v>
      </c>
      <c r="B587" s="72">
        <v>40115</v>
      </c>
      <c r="C587" s="73" t="s">
        <v>243</v>
      </c>
      <c r="D587" s="74">
        <v>150</v>
      </c>
      <c r="E587" s="117">
        <v>22.0035</v>
      </c>
      <c r="F587" s="76" t="s">
        <v>244</v>
      </c>
      <c r="G587" s="73" t="s">
        <v>580</v>
      </c>
      <c r="H587" s="73" t="s">
        <v>446</v>
      </c>
      <c r="I587" s="73" t="s">
        <v>532</v>
      </c>
      <c r="J587" s="127" t="s">
        <v>455</v>
      </c>
      <c r="K587" s="127" t="s">
        <v>837</v>
      </c>
      <c r="L587" s="73" t="s">
        <v>539</v>
      </c>
      <c r="M587" s="77"/>
    </row>
    <row r="588" spans="1:13" ht="19.5" customHeight="1">
      <c r="A588" s="71">
        <v>866</v>
      </c>
      <c r="B588" s="72">
        <v>40115</v>
      </c>
      <c r="C588" s="73" t="s">
        <v>243</v>
      </c>
      <c r="D588" s="74">
        <v>300</v>
      </c>
      <c r="E588" s="117">
        <v>44.007</v>
      </c>
      <c r="F588" s="76" t="s">
        <v>244</v>
      </c>
      <c r="G588" s="73" t="s">
        <v>580</v>
      </c>
      <c r="H588" s="73" t="s">
        <v>446</v>
      </c>
      <c r="I588" s="73" t="s">
        <v>532</v>
      </c>
      <c r="J588" s="127" t="s">
        <v>455</v>
      </c>
      <c r="K588" s="127" t="s">
        <v>837</v>
      </c>
      <c r="L588" s="73" t="s">
        <v>539</v>
      </c>
      <c r="M588" s="77"/>
    </row>
    <row r="589" spans="1:12" ht="19.5" customHeight="1">
      <c r="A589" s="79">
        <v>869</v>
      </c>
      <c r="B589" s="100">
        <v>40115</v>
      </c>
      <c r="C589" s="84" t="s">
        <v>869</v>
      </c>
      <c r="D589" s="101">
        <v>280</v>
      </c>
      <c r="E589" s="83">
        <v>41.07319999999999</v>
      </c>
      <c r="F589" s="102" t="s">
        <v>870</v>
      </c>
      <c r="G589" s="84" t="s">
        <v>580</v>
      </c>
      <c r="H589" s="85" t="s">
        <v>446</v>
      </c>
      <c r="I589" s="84" t="s">
        <v>877</v>
      </c>
      <c r="J589" s="127" t="s">
        <v>455</v>
      </c>
      <c r="K589" s="96" t="s">
        <v>533</v>
      </c>
      <c r="L589" s="84" t="s">
        <v>817</v>
      </c>
    </row>
    <row r="590" spans="1:12" ht="19.5" customHeight="1">
      <c r="A590" s="79">
        <v>871</v>
      </c>
      <c r="B590" s="100">
        <v>40115</v>
      </c>
      <c r="C590" s="84" t="s">
        <v>869</v>
      </c>
      <c r="D590" s="101">
        <v>466.75</v>
      </c>
      <c r="E590" s="83">
        <v>68.46755749999998</v>
      </c>
      <c r="F590" s="102" t="s">
        <v>870</v>
      </c>
      <c r="G590" s="84" t="s">
        <v>580</v>
      </c>
      <c r="H590" s="84" t="s">
        <v>446</v>
      </c>
      <c r="I590" s="84" t="s">
        <v>877</v>
      </c>
      <c r="J590" s="127" t="s">
        <v>455</v>
      </c>
      <c r="K590" s="96" t="s">
        <v>533</v>
      </c>
      <c r="L590" s="84" t="s">
        <v>817</v>
      </c>
    </row>
    <row r="591" spans="1:12" ht="19.5" customHeight="1">
      <c r="A591" s="79">
        <v>873</v>
      </c>
      <c r="B591" s="100">
        <v>40115</v>
      </c>
      <c r="C591" s="84" t="s">
        <v>869</v>
      </c>
      <c r="D591" s="101">
        <v>1867</v>
      </c>
      <c r="E591" s="83">
        <v>273.87022999999994</v>
      </c>
      <c r="F591" s="102" t="s">
        <v>870</v>
      </c>
      <c r="G591" s="84" t="s">
        <v>580</v>
      </c>
      <c r="H591" s="84" t="s">
        <v>446</v>
      </c>
      <c r="I591" s="84" t="s">
        <v>877</v>
      </c>
      <c r="J591" s="127" t="s">
        <v>455</v>
      </c>
      <c r="K591" s="96" t="s">
        <v>533</v>
      </c>
      <c r="L591" s="84" t="s">
        <v>539</v>
      </c>
    </row>
    <row r="592" spans="1:12" ht="19.5" customHeight="1">
      <c r="A592" s="79">
        <v>875</v>
      </c>
      <c r="B592" s="100">
        <v>40115</v>
      </c>
      <c r="C592" s="84" t="s">
        <v>869</v>
      </c>
      <c r="D592" s="101">
        <v>280.05</v>
      </c>
      <c r="E592" s="83">
        <v>41.08053449999999</v>
      </c>
      <c r="F592" s="102" t="s">
        <v>870</v>
      </c>
      <c r="G592" s="84" t="s">
        <v>580</v>
      </c>
      <c r="H592" s="84" t="s">
        <v>446</v>
      </c>
      <c r="I592" s="84" t="s">
        <v>877</v>
      </c>
      <c r="J592" s="127" t="s">
        <v>455</v>
      </c>
      <c r="K592" s="96" t="s">
        <v>533</v>
      </c>
      <c r="L592" s="84" t="s">
        <v>530</v>
      </c>
    </row>
    <row r="593" spans="1:12" ht="19.5" customHeight="1">
      <c r="A593" s="79">
        <v>1017</v>
      </c>
      <c r="B593" s="100">
        <v>40142</v>
      </c>
      <c r="C593" s="84" t="s">
        <v>869</v>
      </c>
      <c r="D593" s="101">
        <v>500</v>
      </c>
      <c r="E593" s="83">
        <v>73.325</v>
      </c>
      <c r="F593" s="102" t="s">
        <v>870</v>
      </c>
      <c r="G593" s="84" t="s">
        <v>580</v>
      </c>
      <c r="H593" s="84" t="s">
        <v>446</v>
      </c>
      <c r="I593" s="84" t="s">
        <v>877</v>
      </c>
      <c r="J593" s="127" t="s">
        <v>455</v>
      </c>
      <c r="K593" s="96" t="s">
        <v>533</v>
      </c>
      <c r="L593" s="84" t="s">
        <v>539</v>
      </c>
    </row>
    <row r="594" spans="1:12" ht="19.5" customHeight="1">
      <c r="A594" s="79">
        <v>1022</v>
      </c>
      <c r="B594" s="100">
        <v>40142</v>
      </c>
      <c r="C594" s="84" t="s">
        <v>869</v>
      </c>
      <c r="D594" s="101">
        <v>835</v>
      </c>
      <c r="E594" s="83">
        <v>122.45275000000001</v>
      </c>
      <c r="F594" s="102" t="s">
        <v>870</v>
      </c>
      <c r="G594" s="84" t="s">
        <v>580</v>
      </c>
      <c r="H594" s="73" t="s">
        <v>446</v>
      </c>
      <c r="I594" s="84" t="s">
        <v>877</v>
      </c>
      <c r="J594" s="127" t="s">
        <v>455</v>
      </c>
      <c r="K594" s="96" t="s">
        <v>535</v>
      </c>
      <c r="L594" s="84" t="s">
        <v>539</v>
      </c>
    </row>
    <row r="595" spans="1:13" ht="19.5" customHeight="1">
      <c r="A595" s="71">
        <v>1032</v>
      </c>
      <c r="B595" s="72">
        <v>40142</v>
      </c>
      <c r="C595" s="73" t="s">
        <v>125</v>
      </c>
      <c r="D595" s="74">
        <v>350</v>
      </c>
      <c r="E595" s="75">
        <v>51.3275</v>
      </c>
      <c r="F595" s="76" t="s">
        <v>126</v>
      </c>
      <c r="G595" s="73" t="s">
        <v>580</v>
      </c>
      <c r="H595" s="73" t="s">
        <v>446</v>
      </c>
      <c r="I595" s="73" t="s">
        <v>532</v>
      </c>
      <c r="J595" s="127" t="s">
        <v>455</v>
      </c>
      <c r="K595" s="127" t="s">
        <v>127</v>
      </c>
      <c r="L595" s="73" t="s">
        <v>539</v>
      </c>
      <c r="M595" s="77"/>
    </row>
    <row r="596" spans="1:13" ht="19.5" customHeight="1">
      <c r="A596" s="71">
        <v>1033</v>
      </c>
      <c r="B596" s="72">
        <v>40142</v>
      </c>
      <c r="C596" s="73" t="s">
        <v>125</v>
      </c>
      <c r="D596" s="74">
        <v>350</v>
      </c>
      <c r="E596" s="75">
        <v>51.3275</v>
      </c>
      <c r="F596" s="76" t="s">
        <v>126</v>
      </c>
      <c r="G596" s="73" t="s">
        <v>580</v>
      </c>
      <c r="H596" s="73" t="s">
        <v>446</v>
      </c>
      <c r="I596" s="73" t="s">
        <v>532</v>
      </c>
      <c r="J596" s="127" t="s">
        <v>455</v>
      </c>
      <c r="K596" s="127" t="s">
        <v>127</v>
      </c>
      <c r="L596" s="73" t="s">
        <v>539</v>
      </c>
      <c r="M596" s="77"/>
    </row>
    <row r="597" spans="1:13" ht="19.5" customHeight="1">
      <c r="A597" s="71">
        <v>1034</v>
      </c>
      <c r="B597" s="72">
        <v>40142</v>
      </c>
      <c r="C597" s="73" t="s">
        <v>125</v>
      </c>
      <c r="D597" s="74">
        <v>1750</v>
      </c>
      <c r="E597" s="75">
        <v>256.6375</v>
      </c>
      <c r="F597" s="76" t="s">
        <v>126</v>
      </c>
      <c r="G597" s="73" t="s">
        <v>580</v>
      </c>
      <c r="H597" s="73" t="s">
        <v>446</v>
      </c>
      <c r="I597" s="73" t="s">
        <v>532</v>
      </c>
      <c r="J597" s="127" t="s">
        <v>455</v>
      </c>
      <c r="K597" s="127" t="s">
        <v>127</v>
      </c>
      <c r="L597" s="73" t="s">
        <v>539</v>
      </c>
      <c r="M597" s="77"/>
    </row>
    <row r="598" spans="1:13" ht="19.5" customHeight="1">
      <c r="A598" s="71">
        <v>1043</v>
      </c>
      <c r="B598" s="72">
        <v>40142</v>
      </c>
      <c r="C598" s="73" t="s">
        <v>243</v>
      </c>
      <c r="D598" s="74">
        <v>450</v>
      </c>
      <c r="E598" s="75">
        <v>65.9925</v>
      </c>
      <c r="F598" s="76" t="s">
        <v>244</v>
      </c>
      <c r="G598" s="73" t="s">
        <v>580</v>
      </c>
      <c r="H598" s="73" t="s">
        <v>446</v>
      </c>
      <c r="I598" s="73" t="s">
        <v>532</v>
      </c>
      <c r="J598" s="127" t="s">
        <v>455</v>
      </c>
      <c r="K598" s="127" t="s">
        <v>837</v>
      </c>
      <c r="L598" s="73" t="s">
        <v>539</v>
      </c>
      <c r="M598" s="77"/>
    </row>
    <row r="599" spans="1:13" ht="19.5" customHeight="1">
      <c r="A599" s="71">
        <v>1044</v>
      </c>
      <c r="B599" s="72">
        <v>40142</v>
      </c>
      <c r="C599" s="73" t="s">
        <v>243</v>
      </c>
      <c r="D599" s="74">
        <v>450</v>
      </c>
      <c r="E599" s="75">
        <v>65.9925</v>
      </c>
      <c r="F599" s="76" t="s">
        <v>244</v>
      </c>
      <c r="G599" s="73" t="s">
        <v>580</v>
      </c>
      <c r="H599" s="73" t="s">
        <v>446</v>
      </c>
      <c r="I599" s="73" t="s">
        <v>532</v>
      </c>
      <c r="J599" s="127" t="s">
        <v>455</v>
      </c>
      <c r="K599" s="127" t="s">
        <v>837</v>
      </c>
      <c r="L599" s="73" t="s">
        <v>539</v>
      </c>
      <c r="M599" s="77"/>
    </row>
    <row r="600" spans="1:12" ht="19.5" customHeight="1">
      <c r="A600" s="79">
        <v>1024</v>
      </c>
      <c r="B600" s="100">
        <v>40172</v>
      </c>
      <c r="C600" s="84" t="s">
        <v>869</v>
      </c>
      <c r="D600" s="101">
        <v>500</v>
      </c>
      <c r="E600" s="83">
        <v>73.335</v>
      </c>
      <c r="F600" s="102" t="s">
        <v>870</v>
      </c>
      <c r="G600" s="84" t="s">
        <v>580</v>
      </c>
      <c r="H600" s="84" t="s">
        <v>446</v>
      </c>
      <c r="I600" s="84" t="s">
        <v>877</v>
      </c>
      <c r="J600" s="127" t="s">
        <v>455</v>
      </c>
      <c r="K600" s="96" t="s">
        <v>533</v>
      </c>
      <c r="L600" s="84" t="s">
        <v>539</v>
      </c>
    </row>
    <row r="601" spans="1:12" ht="19.5" customHeight="1">
      <c r="A601" s="79">
        <v>1025</v>
      </c>
      <c r="B601" s="100">
        <v>40172</v>
      </c>
      <c r="C601" s="84" t="s">
        <v>869</v>
      </c>
      <c r="D601" s="101">
        <v>500</v>
      </c>
      <c r="E601" s="83">
        <v>73.335</v>
      </c>
      <c r="F601" s="102" t="s">
        <v>870</v>
      </c>
      <c r="G601" s="84" t="s">
        <v>580</v>
      </c>
      <c r="H601" s="84" t="s">
        <v>446</v>
      </c>
      <c r="I601" s="84" t="s">
        <v>877</v>
      </c>
      <c r="J601" s="127" t="s">
        <v>455</v>
      </c>
      <c r="K601" s="96" t="s">
        <v>535</v>
      </c>
      <c r="L601" s="84" t="s">
        <v>539</v>
      </c>
    </row>
    <row r="602" spans="1:12" ht="19.5" customHeight="1">
      <c r="A602" s="79">
        <v>1029</v>
      </c>
      <c r="B602" s="100">
        <v>40172</v>
      </c>
      <c r="C602" s="84" t="s">
        <v>869</v>
      </c>
      <c r="D602" s="101">
        <v>300</v>
      </c>
      <c r="E602" s="83">
        <v>44.001</v>
      </c>
      <c r="F602" s="102" t="s">
        <v>870</v>
      </c>
      <c r="G602" s="84" t="s">
        <v>580</v>
      </c>
      <c r="H602" s="84" t="s">
        <v>446</v>
      </c>
      <c r="I602" s="84" t="s">
        <v>877</v>
      </c>
      <c r="J602" s="127" t="s">
        <v>455</v>
      </c>
      <c r="K602" s="96" t="s">
        <v>533</v>
      </c>
      <c r="L602" s="84" t="s">
        <v>539</v>
      </c>
    </row>
    <row r="603" spans="1:13" ht="19.5" customHeight="1">
      <c r="A603" s="71">
        <v>1037</v>
      </c>
      <c r="B603" s="72">
        <v>40172</v>
      </c>
      <c r="C603" s="73" t="s">
        <v>125</v>
      </c>
      <c r="D603" s="74">
        <v>350</v>
      </c>
      <c r="E603" s="117">
        <v>51.3345</v>
      </c>
      <c r="F603" s="76" t="s">
        <v>126</v>
      </c>
      <c r="G603" s="73" t="s">
        <v>580</v>
      </c>
      <c r="H603" s="73" t="s">
        <v>446</v>
      </c>
      <c r="I603" s="73" t="s">
        <v>532</v>
      </c>
      <c r="J603" s="127" t="s">
        <v>455</v>
      </c>
      <c r="K603" s="127" t="s">
        <v>127</v>
      </c>
      <c r="L603" s="73" t="s">
        <v>539</v>
      </c>
      <c r="M603" s="77"/>
    </row>
    <row r="604" spans="1:13" ht="19.5" customHeight="1">
      <c r="A604" s="71">
        <v>1038</v>
      </c>
      <c r="B604" s="72">
        <v>40172</v>
      </c>
      <c r="C604" s="73" t="s">
        <v>125</v>
      </c>
      <c r="D604" s="74">
        <v>350</v>
      </c>
      <c r="E604" s="117">
        <v>51.3345</v>
      </c>
      <c r="F604" s="76" t="s">
        <v>126</v>
      </c>
      <c r="G604" s="73" t="s">
        <v>580</v>
      </c>
      <c r="H604" s="73" t="s">
        <v>446</v>
      </c>
      <c r="I604" s="73" t="s">
        <v>532</v>
      </c>
      <c r="J604" s="127" t="s">
        <v>455</v>
      </c>
      <c r="K604" s="127" t="s">
        <v>127</v>
      </c>
      <c r="L604" s="73" t="s">
        <v>539</v>
      </c>
      <c r="M604" s="77"/>
    </row>
    <row r="605" spans="1:13" ht="19.5" customHeight="1">
      <c r="A605" s="71">
        <v>1039</v>
      </c>
      <c r="B605" s="72">
        <v>40172</v>
      </c>
      <c r="C605" s="73" t="s">
        <v>125</v>
      </c>
      <c r="D605" s="74">
        <v>700</v>
      </c>
      <c r="E605" s="117">
        <v>102.669</v>
      </c>
      <c r="F605" s="76" t="s">
        <v>126</v>
      </c>
      <c r="G605" s="73" t="s">
        <v>580</v>
      </c>
      <c r="H605" s="73" t="s">
        <v>446</v>
      </c>
      <c r="I605" s="73" t="s">
        <v>532</v>
      </c>
      <c r="J605" s="127" t="s">
        <v>455</v>
      </c>
      <c r="K605" s="127" t="s">
        <v>127</v>
      </c>
      <c r="L605" s="73" t="s">
        <v>539</v>
      </c>
      <c r="M605" s="77"/>
    </row>
    <row r="606" spans="1:13" ht="19.5" customHeight="1">
      <c r="A606" s="71">
        <v>1040</v>
      </c>
      <c r="B606" s="72">
        <v>40172</v>
      </c>
      <c r="C606" s="73" t="s">
        <v>125</v>
      </c>
      <c r="D606" s="74">
        <v>700</v>
      </c>
      <c r="E606" s="117">
        <v>102.669</v>
      </c>
      <c r="F606" s="76" t="s">
        <v>126</v>
      </c>
      <c r="G606" s="73" t="s">
        <v>580</v>
      </c>
      <c r="H606" s="73" t="s">
        <v>446</v>
      </c>
      <c r="I606" s="73" t="s">
        <v>532</v>
      </c>
      <c r="J606" s="127" t="s">
        <v>455</v>
      </c>
      <c r="K606" s="127" t="s">
        <v>127</v>
      </c>
      <c r="L606" s="73" t="s">
        <v>539</v>
      </c>
      <c r="M606" s="77"/>
    </row>
    <row r="607" spans="1:12" ht="19.5" customHeight="1">
      <c r="A607" s="71">
        <v>1049</v>
      </c>
      <c r="B607" s="72">
        <v>40172</v>
      </c>
      <c r="C607" s="73" t="s">
        <v>243</v>
      </c>
      <c r="D607" s="74">
        <v>750</v>
      </c>
      <c r="E607" s="117">
        <v>110.0025</v>
      </c>
      <c r="F607" s="76" t="s">
        <v>244</v>
      </c>
      <c r="G607" s="73" t="s">
        <v>580</v>
      </c>
      <c r="H607" s="73" t="s">
        <v>446</v>
      </c>
      <c r="I607" s="73" t="s">
        <v>532</v>
      </c>
      <c r="J607" s="127" t="s">
        <v>455</v>
      </c>
      <c r="K607" s="127" t="s">
        <v>837</v>
      </c>
      <c r="L607" s="73" t="s">
        <v>539</v>
      </c>
    </row>
    <row r="608" spans="1:12" ht="19.5" customHeight="1">
      <c r="A608" s="71">
        <v>1050</v>
      </c>
      <c r="B608" s="72">
        <v>40172</v>
      </c>
      <c r="C608" s="73" t="s">
        <v>243</v>
      </c>
      <c r="D608" s="74">
        <v>500</v>
      </c>
      <c r="E608" s="117">
        <v>73.335</v>
      </c>
      <c r="F608" s="76" t="s">
        <v>244</v>
      </c>
      <c r="G608" s="73" t="s">
        <v>580</v>
      </c>
      <c r="H608" s="73" t="s">
        <v>446</v>
      </c>
      <c r="I608" s="73" t="s">
        <v>532</v>
      </c>
      <c r="J608" s="127" t="s">
        <v>455</v>
      </c>
      <c r="K608" s="127" t="s">
        <v>837</v>
      </c>
      <c r="L608" s="73" t="s">
        <v>539</v>
      </c>
    </row>
    <row r="609" spans="1:12" ht="19.5" customHeight="1">
      <c r="A609" s="71">
        <v>124</v>
      </c>
      <c r="B609" s="72">
        <v>39870</v>
      </c>
      <c r="C609" s="73" t="s">
        <v>811</v>
      </c>
      <c r="D609" s="74">
        <v>150</v>
      </c>
      <c r="E609" s="117">
        <v>21.975</v>
      </c>
      <c r="F609" s="76" t="s">
        <v>130</v>
      </c>
      <c r="G609" s="73" t="s">
        <v>802</v>
      </c>
      <c r="H609" s="73" t="s">
        <v>446</v>
      </c>
      <c r="I609" s="73" t="s">
        <v>532</v>
      </c>
      <c r="J609" s="127" t="s">
        <v>455</v>
      </c>
      <c r="K609" s="127" t="s">
        <v>533</v>
      </c>
      <c r="L609" s="73" t="s">
        <v>539</v>
      </c>
    </row>
    <row r="610" spans="1:13" ht="19.5" customHeight="1">
      <c r="A610" s="71">
        <v>354</v>
      </c>
      <c r="B610" s="72">
        <v>39953</v>
      </c>
      <c r="C610" s="73" t="s">
        <v>129</v>
      </c>
      <c r="D610" s="74">
        <v>100</v>
      </c>
      <c r="E610" s="117">
        <v>14.676</v>
      </c>
      <c r="F610" s="76" t="s">
        <v>130</v>
      </c>
      <c r="G610" s="73" t="s">
        <v>802</v>
      </c>
      <c r="H610" s="73" t="s">
        <v>446</v>
      </c>
      <c r="I610" s="73" t="s">
        <v>532</v>
      </c>
      <c r="J610" s="127" t="s">
        <v>455</v>
      </c>
      <c r="K610" s="127" t="s">
        <v>533</v>
      </c>
      <c r="L610" s="73" t="s">
        <v>539</v>
      </c>
      <c r="M610" s="77"/>
    </row>
    <row r="611" spans="1:13" ht="19.5" customHeight="1">
      <c r="A611" s="71">
        <v>603</v>
      </c>
      <c r="B611" s="72">
        <v>39953</v>
      </c>
      <c r="C611" s="73" t="s">
        <v>131</v>
      </c>
      <c r="D611" s="74">
        <v>50</v>
      </c>
      <c r="E611" s="117">
        <v>7.338</v>
      </c>
      <c r="F611" s="76" t="s">
        <v>130</v>
      </c>
      <c r="G611" s="73" t="s">
        <v>802</v>
      </c>
      <c r="H611" s="73" t="s">
        <v>446</v>
      </c>
      <c r="I611" s="73" t="s">
        <v>532</v>
      </c>
      <c r="J611" s="127" t="s">
        <v>455</v>
      </c>
      <c r="K611" s="127" t="s">
        <v>533</v>
      </c>
      <c r="L611" s="73" t="s">
        <v>539</v>
      </c>
      <c r="M611" s="77"/>
    </row>
    <row r="612" spans="1:12" ht="19.5" customHeight="1">
      <c r="A612" s="71">
        <v>381</v>
      </c>
      <c r="B612" s="72">
        <v>39970</v>
      </c>
      <c r="C612" s="73" t="s">
        <v>624</v>
      </c>
      <c r="D612" s="74">
        <v>100</v>
      </c>
      <c r="E612" s="117">
        <v>14.655</v>
      </c>
      <c r="F612" s="76" t="s">
        <v>744</v>
      </c>
      <c r="G612" s="73" t="s">
        <v>802</v>
      </c>
      <c r="H612" s="73" t="s">
        <v>446</v>
      </c>
      <c r="I612" s="73" t="s">
        <v>532</v>
      </c>
      <c r="J612" s="127" t="s">
        <v>455</v>
      </c>
      <c r="K612" s="127" t="s">
        <v>535</v>
      </c>
      <c r="L612" s="73" t="s">
        <v>539</v>
      </c>
    </row>
    <row r="613" spans="1:13" ht="19.5" customHeight="1">
      <c r="A613" s="71">
        <v>583</v>
      </c>
      <c r="B613" s="72">
        <v>40043</v>
      </c>
      <c r="C613" s="73" t="s">
        <v>297</v>
      </c>
      <c r="D613" s="74">
        <v>300</v>
      </c>
      <c r="E613" s="117">
        <v>43.959</v>
      </c>
      <c r="F613" s="76" t="s">
        <v>298</v>
      </c>
      <c r="G613" s="73" t="s">
        <v>802</v>
      </c>
      <c r="H613" s="73" t="s">
        <v>446</v>
      </c>
      <c r="I613" s="73" t="s">
        <v>532</v>
      </c>
      <c r="J613" s="127" t="s">
        <v>455</v>
      </c>
      <c r="K613" s="127" t="s">
        <v>533</v>
      </c>
      <c r="L613" s="73" t="s">
        <v>539</v>
      </c>
      <c r="M613" s="77"/>
    </row>
    <row r="614" spans="1:13" ht="19.5" customHeight="1">
      <c r="A614" s="71">
        <v>675</v>
      </c>
      <c r="B614" s="72">
        <v>40071</v>
      </c>
      <c r="C614" s="73" t="s">
        <v>414</v>
      </c>
      <c r="D614" s="74">
        <v>200</v>
      </c>
      <c r="E614" s="117">
        <v>29.338</v>
      </c>
      <c r="F614" s="76" t="s">
        <v>130</v>
      </c>
      <c r="G614" s="73" t="s">
        <v>802</v>
      </c>
      <c r="H614" s="73" t="s">
        <v>446</v>
      </c>
      <c r="I614" s="73" t="s">
        <v>532</v>
      </c>
      <c r="J614" s="127" t="s">
        <v>455</v>
      </c>
      <c r="K614" s="127" t="s">
        <v>533</v>
      </c>
      <c r="L614" s="73" t="s">
        <v>539</v>
      </c>
      <c r="M614" s="96"/>
    </row>
    <row r="615" spans="1:13" ht="19.5" customHeight="1">
      <c r="A615" s="71">
        <v>676</v>
      </c>
      <c r="B615" s="72">
        <v>40071</v>
      </c>
      <c r="C615" s="73" t="s">
        <v>414</v>
      </c>
      <c r="D615" s="74">
        <v>200</v>
      </c>
      <c r="E615" s="117">
        <v>29.338</v>
      </c>
      <c r="F615" s="76" t="s">
        <v>130</v>
      </c>
      <c r="G615" s="73" t="s">
        <v>802</v>
      </c>
      <c r="H615" s="73" t="s">
        <v>446</v>
      </c>
      <c r="I615" s="73" t="s">
        <v>532</v>
      </c>
      <c r="J615" s="127" t="s">
        <v>455</v>
      </c>
      <c r="K615" s="127" t="s">
        <v>533</v>
      </c>
      <c r="L615" s="73" t="s">
        <v>539</v>
      </c>
      <c r="M615" s="96"/>
    </row>
    <row r="616" spans="1:13" ht="19.5" customHeight="1">
      <c r="A616" s="86">
        <v>892</v>
      </c>
      <c r="B616" s="87">
        <v>40100</v>
      </c>
      <c r="C616" s="88" t="s">
        <v>226</v>
      </c>
      <c r="D616" s="89">
        <v>84</v>
      </c>
      <c r="E616" s="187">
        <v>12.322</v>
      </c>
      <c r="F616" s="91" t="s">
        <v>804</v>
      </c>
      <c r="G616" s="88" t="s">
        <v>802</v>
      </c>
      <c r="H616" s="88" t="s">
        <v>446</v>
      </c>
      <c r="I616" s="88" t="s">
        <v>375</v>
      </c>
      <c r="J616" s="127" t="s">
        <v>455</v>
      </c>
      <c r="K616" s="194" t="s">
        <v>533</v>
      </c>
      <c r="L616" s="88" t="s">
        <v>539</v>
      </c>
      <c r="M616" s="77"/>
    </row>
    <row r="617" spans="1:13" ht="19.5" customHeight="1">
      <c r="A617" s="86">
        <v>886</v>
      </c>
      <c r="B617" s="87">
        <v>40115</v>
      </c>
      <c r="C617" s="88" t="s">
        <v>264</v>
      </c>
      <c r="D617" s="89">
        <v>258</v>
      </c>
      <c r="E617" s="187">
        <v>37.846</v>
      </c>
      <c r="F617" s="91" t="s">
        <v>804</v>
      </c>
      <c r="G617" s="88" t="s">
        <v>802</v>
      </c>
      <c r="H617" s="88" t="s">
        <v>446</v>
      </c>
      <c r="I617" s="88" t="s">
        <v>375</v>
      </c>
      <c r="J617" s="127" t="s">
        <v>455</v>
      </c>
      <c r="K617" s="194" t="s">
        <v>533</v>
      </c>
      <c r="L617" s="88" t="s">
        <v>539</v>
      </c>
      <c r="M617" s="77"/>
    </row>
    <row r="618" spans="1:12" ht="19.5" customHeight="1">
      <c r="A618" s="113">
        <v>916</v>
      </c>
      <c r="B618" s="80">
        <v>40120</v>
      </c>
      <c r="C618" s="81" t="s">
        <v>280</v>
      </c>
      <c r="D618" s="82">
        <v>56</v>
      </c>
      <c r="E618" s="186">
        <v>8.2124</v>
      </c>
      <c r="F618" s="115" t="s">
        <v>804</v>
      </c>
      <c r="G618" s="81" t="s">
        <v>802</v>
      </c>
      <c r="H618" s="81" t="s">
        <v>446</v>
      </c>
      <c r="I618" s="81" t="s">
        <v>375</v>
      </c>
      <c r="J618" s="127" t="s">
        <v>455</v>
      </c>
      <c r="K618" s="195" t="s">
        <v>837</v>
      </c>
      <c r="L618" s="81" t="s">
        <v>539</v>
      </c>
    </row>
    <row r="619" spans="1:13" ht="19.5" customHeight="1">
      <c r="A619" s="71">
        <v>422</v>
      </c>
      <c r="B619" s="72">
        <v>39936</v>
      </c>
      <c r="C619" s="73" t="s">
        <v>956</v>
      </c>
      <c r="D619" s="74" t="s">
        <v>530</v>
      </c>
      <c r="E619" s="117">
        <v>29.99</v>
      </c>
      <c r="F619" s="76" t="s">
        <v>834</v>
      </c>
      <c r="G619" s="73" t="s">
        <v>867</v>
      </c>
      <c r="H619" s="73" t="s">
        <v>446</v>
      </c>
      <c r="I619" s="73" t="s">
        <v>532</v>
      </c>
      <c r="J619" s="127" t="s">
        <v>455</v>
      </c>
      <c r="K619" s="127" t="s">
        <v>533</v>
      </c>
      <c r="L619" s="73" t="s">
        <v>530</v>
      </c>
      <c r="M619" s="77"/>
    </row>
    <row r="620" spans="1:13" ht="19.5" customHeight="1">
      <c r="A620" s="71">
        <v>423</v>
      </c>
      <c r="B620" s="72">
        <v>39936</v>
      </c>
      <c r="C620" s="73" t="s">
        <v>833</v>
      </c>
      <c r="D620" s="74" t="s">
        <v>530</v>
      </c>
      <c r="E620" s="75">
        <v>29.99</v>
      </c>
      <c r="F620" s="76" t="s">
        <v>834</v>
      </c>
      <c r="G620" s="73" t="s">
        <v>867</v>
      </c>
      <c r="H620" s="73" t="s">
        <v>446</v>
      </c>
      <c r="I620" s="73" t="s">
        <v>532</v>
      </c>
      <c r="J620" s="127" t="s">
        <v>455</v>
      </c>
      <c r="K620" s="127" t="s">
        <v>533</v>
      </c>
      <c r="L620" s="73" t="s">
        <v>530</v>
      </c>
      <c r="M620" s="77"/>
    </row>
    <row r="621" spans="1:13" ht="19.5" customHeight="1">
      <c r="A621" s="71">
        <v>424</v>
      </c>
      <c r="B621" s="72">
        <v>39936</v>
      </c>
      <c r="C621" s="73" t="s">
        <v>687</v>
      </c>
      <c r="D621" s="74" t="s">
        <v>530</v>
      </c>
      <c r="E621" s="75">
        <v>29.99</v>
      </c>
      <c r="F621" s="76" t="s">
        <v>834</v>
      </c>
      <c r="G621" s="73" t="s">
        <v>867</v>
      </c>
      <c r="H621" s="73" t="s">
        <v>446</v>
      </c>
      <c r="I621" s="73" t="s">
        <v>532</v>
      </c>
      <c r="J621" s="127" t="s">
        <v>455</v>
      </c>
      <c r="K621" s="127" t="s">
        <v>533</v>
      </c>
      <c r="L621" s="73" t="s">
        <v>530</v>
      </c>
      <c r="M621" s="77"/>
    </row>
    <row r="622" spans="1:13" ht="19.5" customHeight="1">
      <c r="A622" s="71">
        <v>551</v>
      </c>
      <c r="B622" s="72">
        <v>40047</v>
      </c>
      <c r="C622" s="73" t="s">
        <v>99</v>
      </c>
      <c r="D622" s="74">
        <v>4700</v>
      </c>
      <c r="E622" s="75">
        <v>689.02</v>
      </c>
      <c r="F622" s="76" t="s">
        <v>205</v>
      </c>
      <c r="G622" s="73" t="s">
        <v>867</v>
      </c>
      <c r="H622" s="73" t="s">
        <v>446</v>
      </c>
      <c r="I622" s="73" t="s">
        <v>532</v>
      </c>
      <c r="J622" s="127" t="s">
        <v>455</v>
      </c>
      <c r="K622" s="127" t="s">
        <v>533</v>
      </c>
      <c r="L622" s="73" t="s">
        <v>539</v>
      </c>
      <c r="M622" s="96"/>
    </row>
    <row r="623" spans="1:13" ht="19.5" customHeight="1">
      <c r="A623" s="71">
        <v>552</v>
      </c>
      <c r="B623" s="72">
        <v>40047</v>
      </c>
      <c r="C623" s="73" t="s">
        <v>204</v>
      </c>
      <c r="D623" s="74">
        <v>280</v>
      </c>
      <c r="E623" s="75">
        <v>41.0396</v>
      </c>
      <c r="F623" s="76" t="s">
        <v>205</v>
      </c>
      <c r="G623" s="73" t="s">
        <v>867</v>
      </c>
      <c r="H623" s="73" t="s">
        <v>446</v>
      </c>
      <c r="I623" s="73" t="s">
        <v>532</v>
      </c>
      <c r="J623" s="127" t="s">
        <v>455</v>
      </c>
      <c r="K623" s="127" t="s">
        <v>533</v>
      </c>
      <c r="L623" s="73" t="s">
        <v>539</v>
      </c>
      <c r="M623" s="96"/>
    </row>
    <row r="624" spans="1:12" ht="19.5" customHeight="1">
      <c r="A624" s="79">
        <v>202</v>
      </c>
      <c r="B624" s="100">
        <v>39897</v>
      </c>
      <c r="C624" s="84" t="s">
        <v>774</v>
      </c>
      <c r="D624" s="101">
        <v>6000</v>
      </c>
      <c r="E624" s="143">
        <v>879</v>
      </c>
      <c r="F624" s="111" t="s">
        <v>726</v>
      </c>
      <c r="G624" s="112" t="s">
        <v>537</v>
      </c>
      <c r="H624" s="112" t="s">
        <v>446</v>
      </c>
      <c r="I624" s="84" t="s">
        <v>877</v>
      </c>
      <c r="J624" s="127" t="s">
        <v>455</v>
      </c>
      <c r="K624" s="96"/>
      <c r="L624" s="84" t="s">
        <v>539</v>
      </c>
    </row>
    <row r="625" spans="1:13" ht="19.5" customHeight="1">
      <c r="A625" s="119">
        <v>854</v>
      </c>
      <c r="B625" s="120">
        <v>40078</v>
      </c>
      <c r="C625" s="121" t="s">
        <v>307</v>
      </c>
      <c r="D625" s="122">
        <v>3000</v>
      </c>
      <c r="E625" s="123">
        <v>440.07</v>
      </c>
      <c r="F625" s="124" t="s">
        <v>308</v>
      </c>
      <c r="G625" s="121" t="s">
        <v>537</v>
      </c>
      <c r="H625" s="112" t="s">
        <v>446</v>
      </c>
      <c r="I625" s="121" t="s">
        <v>375</v>
      </c>
      <c r="J625" s="127" t="s">
        <v>455</v>
      </c>
      <c r="K625" s="128" t="s">
        <v>533</v>
      </c>
      <c r="L625" s="121" t="s">
        <v>539</v>
      </c>
      <c r="M625" s="96"/>
    </row>
    <row r="626" spans="1:13" ht="19.5" customHeight="1">
      <c r="A626" s="119">
        <v>856</v>
      </c>
      <c r="B626" s="120">
        <v>40078</v>
      </c>
      <c r="C626" s="121" t="s">
        <v>309</v>
      </c>
      <c r="D626" s="122">
        <v>165</v>
      </c>
      <c r="E626" s="123">
        <v>24.2038</v>
      </c>
      <c r="F626" s="124" t="s">
        <v>206</v>
      </c>
      <c r="G626" s="73" t="s">
        <v>537</v>
      </c>
      <c r="H626" s="112" t="s">
        <v>446</v>
      </c>
      <c r="I626" s="121" t="s">
        <v>375</v>
      </c>
      <c r="J626" s="127" t="s">
        <v>455</v>
      </c>
      <c r="K626" s="128" t="s">
        <v>533</v>
      </c>
      <c r="L626" s="121" t="s">
        <v>539</v>
      </c>
      <c r="M626" s="77"/>
    </row>
    <row r="627" spans="1:13" ht="19.5" customHeight="1">
      <c r="A627" s="119">
        <v>849</v>
      </c>
      <c r="B627" s="120">
        <v>40079</v>
      </c>
      <c r="C627" s="121" t="s">
        <v>207</v>
      </c>
      <c r="D627" s="122">
        <v>82</v>
      </c>
      <c r="E627" s="123">
        <v>12.0286</v>
      </c>
      <c r="F627" s="124" t="s">
        <v>208</v>
      </c>
      <c r="G627" s="73" t="s">
        <v>537</v>
      </c>
      <c r="H627" s="112" t="s">
        <v>446</v>
      </c>
      <c r="I627" s="121" t="s">
        <v>375</v>
      </c>
      <c r="J627" s="127" t="s">
        <v>455</v>
      </c>
      <c r="K627" s="128" t="s">
        <v>533</v>
      </c>
      <c r="L627" s="121" t="s">
        <v>539</v>
      </c>
      <c r="M627" s="77"/>
    </row>
    <row r="628" spans="1:13" ht="19.5" customHeight="1">
      <c r="A628" s="71">
        <v>74</v>
      </c>
      <c r="B628" s="72">
        <v>39853</v>
      </c>
      <c r="C628" s="73" t="s">
        <v>743</v>
      </c>
      <c r="D628" s="74">
        <v>14</v>
      </c>
      <c r="E628" s="117">
        <v>2.051</v>
      </c>
      <c r="F628" s="76" t="s">
        <v>744</v>
      </c>
      <c r="G628" s="73" t="s">
        <v>531</v>
      </c>
      <c r="H628" s="73" t="s">
        <v>446</v>
      </c>
      <c r="I628" s="73" t="s">
        <v>532</v>
      </c>
      <c r="J628" s="127" t="s">
        <v>455</v>
      </c>
      <c r="K628" s="127" t="s">
        <v>533</v>
      </c>
      <c r="L628" s="73" t="s">
        <v>539</v>
      </c>
      <c r="M628" s="77"/>
    </row>
    <row r="629" spans="1:13" ht="19.5" customHeight="1">
      <c r="A629" s="71">
        <v>110</v>
      </c>
      <c r="B629" s="72">
        <v>39865</v>
      </c>
      <c r="C629" s="73" t="s">
        <v>689</v>
      </c>
      <c r="D629" s="74">
        <v>10</v>
      </c>
      <c r="E629" s="117">
        <v>1.465</v>
      </c>
      <c r="F629" s="76" t="s">
        <v>638</v>
      </c>
      <c r="G629" s="73" t="s">
        <v>531</v>
      </c>
      <c r="H629" s="73" t="s">
        <v>446</v>
      </c>
      <c r="I629" s="73" t="s">
        <v>532</v>
      </c>
      <c r="J629" s="127" t="s">
        <v>455</v>
      </c>
      <c r="K629" s="127" t="s">
        <v>535</v>
      </c>
      <c r="L629" s="73" t="s">
        <v>539</v>
      </c>
      <c r="M629" s="77"/>
    </row>
    <row r="630" spans="1:13" ht="19.5" customHeight="1">
      <c r="A630" s="71">
        <v>141</v>
      </c>
      <c r="B630" s="72">
        <v>39873</v>
      </c>
      <c r="C630" s="73" t="s">
        <v>683</v>
      </c>
      <c r="D630" s="74">
        <v>65</v>
      </c>
      <c r="E630" s="117">
        <v>9.5225</v>
      </c>
      <c r="F630" s="76" t="s">
        <v>744</v>
      </c>
      <c r="G630" s="73" t="s">
        <v>531</v>
      </c>
      <c r="H630" s="73" t="s">
        <v>446</v>
      </c>
      <c r="I630" s="73" t="s">
        <v>532</v>
      </c>
      <c r="J630" s="127" t="s">
        <v>455</v>
      </c>
      <c r="K630" s="127" t="s">
        <v>533</v>
      </c>
      <c r="L630" s="73" t="s">
        <v>530</v>
      </c>
      <c r="M630" s="96"/>
    </row>
    <row r="631" spans="1:13" ht="19.5" customHeight="1">
      <c r="A631" s="71">
        <v>185</v>
      </c>
      <c r="B631" s="72">
        <v>39890</v>
      </c>
      <c r="C631" s="73" t="s">
        <v>874</v>
      </c>
      <c r="D631" s="74">
        <v>2</v>
      </c>
      <c r="E631" s="117">
        <v>0.293</v>
      </c>
      <c r="F631" s="76" t="s">
        <v>875</v>
      </c>
      <c r="G631" s="73" t="s">
        <v>531</v>
      </c>
      <c r="H631" s="73" t="s">
        <v>446</v>
      </c>
      <c r="I631" s="73" t="s">
        <v>532</v>
      </c>
      <c r="J631" s="127" t="s">
        <v>455</v>
      </c>
      <c r="K631" s="127" t="s">
        <v>535</v>
      </c>
      <c r="L631" s="73" t="s">
        <v>539</v>
      </c>
      <c r="M631" s="77"/>
    </row>
    <row r="632" spans="1:13" ht="19.5" customHeight="1">
      <c r="A632" s="71">
        <v>208</v>
      </c>
      <c r="B632" s="72">
        <v>39898</v>
      </c>
      <c r="C632" s="73" t="s">
        <v>776</v>
      </c>
      <c r="D632" s="74">
        <v>10</v>
      </c>
      <c r="E632" s="117">
        <v>1.465</v>
      </c>
      <c r="F632" s="76" t="s">
        <v>777</v>
      </c>
      <c r="G632" s="73" t="s">
        <v>531</v>
      </c>
      <c r="H632" s="73" t="s">
        <v>446</v>
      </c>
      <c r="I632" s="73" t="s">
        <v>532</v>
      </c>
      <c r="J632" s="127" t="s">
        <v>455</v>
      </c>
      <c r="K632" s="127" t="s">
        <v>533</v>
      </c>
      <c r="L632" s="73" t="s">
        <v>530</v>
      </c>
      <c r="M632" s="77"/>
    </row>
    <row r="633" spans="1:12" ht="19.5" customHeight="1">
      <c r="A633" s="71">
        <v>437</v>
      </c>
      <c r="B633" s="72">
        <v>39918</v>
      </c>
      <c r="C633" s="73" t="s">
        <v>936</v>
      </c>
      <c r="D633" s="74" t="s">
        <v>530</v>
      </c>
      <c r="E633" s="117">
        <v>468</v>
      </c>
      <c r="F633" s="76" t="s">
        <v>937</v>
      </c>
      <c r="G633" s="73" t="s">
        <v>531</v>
      </c>
      <c r="H633" s="73" t="s">
        <v>446</v>
      </c>
      <c r="I633" s="73" t="s">
        <v>532</v>
      </c>
      <c r="J633" s="127" t="s">
        <v>455</v>
      </c>
      <c r="K633" s="127" t="s">
        <v>533</v>
      </c>
      <c r="L633" s="73" t="s">
        <v>530</v>
      </c>
    </row>
    <row r="634" spans="1:13" ht="19.5" customHeight="1">
      <c r="A634" s="71">
        <v>301</v>
      </c>
      <c r="B634" s="72">
        <v>39937</v>
      </c>
      <c r="C634" s="73" t="s">
        <v>81</v>
      </c>
      <c r="D634" s="74">
        <v>14</v>
      </c>
      <c r="E634" s="117">
        <v>2.0546</v>
      </c>
      <c r="F634" s="76" t="s">
        <v>777</v>
      </c>
      <c r="G634" s="73" t="s">
        <v>531</v>
      </c>
      <c r="H634" s="73" t="s">
        <v>446</v>
      </c>
      <c r="I634" s="73" t="s">
        <v>532</v>
      </c>
      <c r="J634" s="127" t="s">
        <v>455</v>
      </c>
      <c r="K634" s="127" t="s">
        <v>535</v>
      </c>
      <c r="L634" s="73" t="s">
        <v>530</v>
      </c>
      <c r="M634" s="96"/>
    </row>
    <row r="635" spans="1:13" ht="19.5" customHeight="1">
      <c r="A635" s="71">
        <v>315</v>
      </c>
      <c r="B635" s="72">
        <v>39939</v>
      </c>
      <c r="C635" s="73" t="s">
        <v>842</v>
      </c>
      <c r="D635" s="74">
        <v>20</v>
      </c>
      <c r="E635" s="117">
        <v>2.9352</v>
      </c>
      <c r="F635" s="76" t="s">
        <v>638</v>
      </c>
      <c r="G635" s="73" t="s">
        <v>531</v>
      </c>
      <c r="H635" s="73" t="s">
        <v>446</v>
      </c>
      <c r="I635" s="73" t="s">
        <v>532</v>
      </c>
      <c r="J635" s="127" t="s">
        <v>455</v>
      </c>
      <c r="K635" s="127" t="s">
        <v>535</v>
      </c>
      <c r="L635" s="73" t="s">
        <v>530</v>
      </c>
      <c r="M635" s="77"/>
    </row>
    <row r="636" spans="1:13" ht="19.5" customHeight="1">
      <c r="A636" s="71">
        <v>321</v>
      </c>
      <c r="B636" s="72">
        <v>39940</v>
      </c>
      <c r="C636" s="73" t="s">
        <v>844</v>
      </c>
      <c r="D636" s="74">
        <v>150</v>
      </c>
      <c r="E636" s="117">
        <v>22.014</v>
      </c>
      <c r="F636" s="76" t="s">
        <v>964</v>
      </c>
      <c r="G636" s="73" t="s">
        <v>531</v>
      </c>
      <c r="H636" s="73" t="s">
        <v>446</v>
      </c>
      <c r="I636" s="73" t="s">
        <v>532</v>
      </c>
      <c r="J636" s="127" t="s">
        <v>455</v>
      </c>
      <c r="K636" s="127" t="s">
        <v>533</v>
      </c>
      <c r="L636" s="73" t="s">
        <v>539</v>
      </c>
      <c r="M636" s="77"/>
    </row>
    <row r="637" spans="1:12" ht="19.5" customHeight="1">
      <c r="A637" s="71">
        <v>357</v>
      </c>
      <c r="B637" s="72">
        <v>39955</v>
      </c>
      <c r="C637" s="73" t="s">
        <v>902</v>
      </c>
      <c r="D637" s="74">
        <v>15</v>
      </c>
      <c r="E637" s="117">
        <v>2.2014</v>
      </c>
      <c r="F637" s="76" t="s">
        <v>638</v>
      </c>
      <c r="G637" s="73" t="s">
        <v>531</v>
      </c>
      <c r="H637" s="73" t="s">
        <v>446</v>
      </c>
      <c r="I637" s="73" t="s">
        <v>532</v>
      </c>
      <c r="J637" s="127" t="s">
        <v>455</v>
      </c>
      <c r="K637" s="127" t="s">
        <v>535</v>
      </c>
      <c r="L637" s="73" t="s">
        <v>539</v>
      </c>
    </row>
    <row r="638" spans="1:13" ht="19.5" customHeight="1">
      <c r="A638" s="71">
        <v>604</v>
      </c>
      <c r="B638" s="72">
        <v>39955</v>
      </c>
      <c r="C638" s="73" t="s">
        <v>778</v>
      </c>
      <c r="D638" s="74">
        <v>800</v>
      </c>
      <c r="E638" s="117">
        <v>117.408</v>
      </c>
      <c r="F638" s="76" t="s">
        <v>901</v>
      </c>
      <c r="G638" s="73" t="s">
        <v>531</v>
      </c>
      <c r="H638" s="73" t="s">
        <v>446</v>
      </c>
      <c r="I638" s="73" t="s">
        <v>532</v>
      </c>
      <c r="J638" s="127" t="s">
        <v>455</v>
      </c>
      <c r="K638" s="127" t="s">
        <v>533</v>
      </c>
      <c r="L638" s="73" t="s">
        <v>539</v>
      </c>
      <c r="M638" s="77"/>
    </row>
    <row r="639" spans="1:13" ht="19.5" customHeight="1">
      <c r="A639" s="71">
        <v>523</v>
      </c>
      <c r="B639" s="72">
        <v>39988</v>
      </c>
      <c r="C639" s="73" t="s">
        <v>962</v>
      </c>
      <c r="D639" s="74">
        <v>250</v>
      </c>
      <c r="E639" s="117">
        <v>36.6375</v>
      </c>
      <c r="F639" s="76" t="s">
        <v>801</v>
      </c>
      <c r="G639" s="73" t="s">
        <v>531</v>
      </c>
      <c r="H639" s="73" t="s">
        <v>446</v>
      </c>
      <c r="I639" s="73" t="s">
        <v>532</v>
      </c>
      <c r="J639" s="127" t="s">
        <v>455</v>
      </c>
      <c r="K639" s="127" t="s">
        <v>533</v>
      </c>
      <c r="L639" s="73" t="s">
        <v>539</v>
      </c>
      <c r="M639" s="77"/>
    </row>
    <row r="640" spans="1:12" ht="19.5" customHeight="1">
      <c r="A640" s="71">
        <v>451</v>
      </c>
      <c r="B640" s="72">
        <v>39993</v>
      </c>
      <c r="C640" s="73" t="s">
        <v>194</v>
      </c>
      <c r="D640" s="74" t="s">
        <v>530</v>
      </c>
      <c r="E640" s="117">
        <v>132.05</v>
      </c>
      <c r="F640" s="76" t="s">
        <v>86</v>
      </c>
      <c r="G640" s="73" t="s">
        <v>531</v>
      </c>
      <c r="H640" s="73" t="s">
        <v>446</v>
      </c>
      <c r="I640" s="73" t="s">
        <v>532</v>
      </c>
      <c r="J640" s="127" t="s">
        <v>455</v>
      </c>
      <c r="K640" s="127" t="s">
        <v>533</v>
      </c>
      <c r="L640" s="73" t="s">
        <v>530</v>
      </c>
    </row>
    <row r="641" spans="1:13" ht="19.5" customHeight="1">
      <c r="A641" s="71">
        <v>620</v>
      </c>
      <c r="B641" s="72">
        <v>40057</v>
      </c>
      <c r="C641" s="73" t="s">
        <v>246</v>
      </c>
      <c r="D641" s="74">
        <v>14</v>
      </c>
      <c r="E641" s="117">
        <v>2.0537</v>
      </c>
      <c r="F641" s="76" t="s">
        <v>786</v>
      </c>
      <c r="G641" s="73" t="s">
        <v>531</v>
      </c>
      <c r="H641" s="73" t="s">
        <v>446</v>
      </c>
      <c r="I641" s="73" t="s">
        <v>532</v>
      </c>
      <c r="J641" s="127" t="s">
        <v>455</v>
      </c>
      <c r="K641" s="127" t="s">
        <v>837</v>
      </c>
      <c r="L641" s="73" t="s">
        <v>539</v>
      </c>
      <c r="M641" s="77"/>
    </row>
    <row r="642" spans="1:13" ht="19.5" customHeight="1">
      <c r="A642" s="71">
        <v>840</v>
      </c>
      <c r="B642" s="72">
        <v>40107</v>
      </c>
      <c r="C642" s="73" t="s">
        <v>232</v>
      </c>
      <c r="D642" s="74">
        <v>60</v>
      </c>
      <c r="E642" s="117">
        <v>8.8014</v>
      </c>
      <c r="F642" s="76" t="s">
        <v>233</v>
      </c>
      <c r="G642" s="73" t="s">
        <v>531</v>
      </c>
      <c r="H642" s="73" t="s">
        <v>446</v>
      </c>
      <c r="I642" s="73" t="s">
        <v>532</v>
      </c>
      <c r="J642" s="127" t="s">
        <v>455</v>
      </c>
      <c r="K642" s="127" t="s">
        <v>837</v>
      </c>
      <c r="L642" s="73" t="s">
        <v>539</v>
      </c>
      <c r="M642" s="77"/>
    </row>
    <row r="643" spans="1:13" ht="19.5" customHeight="1">
      <c r="A643" s="71">
        <v>887</v>
      </c>
      <c r="B643" s="72">
        <v>40116</v>
      </c>
      <c r="C643" s="73" t="s">
        <v>265</v>
      </c>
      <c r="D643" s="74">
        <v>1577</v>
      </c>
      <c r="E643" s="117">
        <v>231.3301</v>
      </c>
      <c r="F643" s="76" t="s">
        <v>801</v>
      </c>
      <c r="G643" s="73" t="s">
        <v>531</v>
      </c>
      <c r="H643" s="73" t="s">
        <v>446</v>
      </c>
      <c r="I643" s="73" t="s">
        <v>532</v>
      </c>
      <c r="J643" s="127" t="s">
        <v>455</v>
      </c>
      <c r="K643" s="127" t="s">
        <v>533</v>
      </c>
      <c r="L643" s="73" t="s">
        <v>539</v>
      </c>
      <c r="M643" s="96"/>
    </row>
    <row r="644" spans="1:13" ht="19.5" customHeight="1">
      <c r="A644" s="86">
        <v>887</v>
      </c>
      <c r="B644" s="87">
        <v>40116</v>
      </c>
      <c r="C644" s="88" t="s">
        <v>265</v>
      </c>
      <c r="D644" s="89">
        <v>1577</v>
      </c>
      <c r="E644" s="187">
        <v>231.3301</v>
      </c>
      <c r="F644" s="91" t="s">
        <v>801</v>
      </c>
      <c r="G644" s="88" t="s">
        <v>531</v>
      </c>
      <c r="H644" s="88" t="s">
        <v>446</v>
      </c>
      <c r="I644" s="88" t="s">
        <v>375</v>
      </c>
      <c r="J644" s="127" t="s">
        <v>455</v>
      </c>
      <c r="K644" s="194" t="s">
        <v>533</v>
      </c>
      <c r="L644" s="88" t="s">
        <v>539</v>
      </c>
      <c r="M644" s="77"/>
    </row>
    <row r="645" spans="1:13" ht="19.5" customHeight="1">
      <c r="A645" s="71">
        <v>901</v>
      </c>
      <c r="B645" s="72">
        <v>40127</v>
      </c>
      <c r="C645" s="73" t="s">
        <v>462</v>
      </c>
      <c r="D645" s="74" t="s">
        <v>530</v>
      </c>
      <c r="E645" s="117">
        <v>82.8</v>
      </c>
      <c r="F645" s="76" t="s">
        <v>362</v>
      </c>
      <c r="G645" s="73" t="s">
        <v>531</v>
      </c>
      <c r="H645" s="73" t="s">
        <v>446</v>
      </c>
      <c r="I645" s="73" t="s">
        <v>532</v>
      </c>
      <c r="J645" s="127" t="s">
        <v>455</v>
      </c>
      <c r="K645" s="127" t="s">
        <v>533</v>
      </c>
      <c r="L645" s="73" t="s">
        <v>539</v>
      </c>
      <c r="M645" s="77"/>
    </row>
    <row r="646" spans="1:13" ht="19.5" customHeight="1">
      <c r="A646" s="71">
        <v>206</v>
      </c>
      <c r="B646" s="72">
        <v>39898</v>
      </c>
      <c r="C646" s="73" t="s">
        <v>749</v>
      </c>
      <c r="D646" s="74">
        <v>25.5</v>
      </c>
      <c r="E646" s="117">
        <v>3.7358</v>
      </c>
      <c r="F646" s="76" t="s">
        <v>750</v>
      </c>
      <c r="G646" s="73" t="s">
        <v>621</v>
      </c>
      <c r="H646" s="73" t="s">
        <v>446</v>
      </c>
      <c r="I646" s="73" t="s">
        <v>532</v>
      </c>
      <c r="J646" s="127" t="s">
        <v>455</v>
      </c>
      <c r="K646" s="127" t="s">
        <v>533</v>
      </c>
      <c r="L646" s="73" t="s">
        <v>539</v>
      </c>
      <c r="M646" s="96"/>
    </row>
    <row r="647" spans="1:13" ht="19.5" customHeight="1">
      <c r="A647" s="71">
        <v>2</v>
      </c>
      <c r="B647" s="72">
        <v>39814</v>
      </c>
      <c r="C647" s="73" t="s">
        <v>859</v>
      </c>
      <c r="D647" s="74">
        <v>225.91</v>
      </c>
      <c r="E647" s="117">
        <v>33.1071</v>
      </c>
      <c r="F647" s="76" t="s">
        <v>685</v>
      </c>
      <c r="G647" s="73" t="s">
        <v>620</v>
      </c>
      <c r="H647" s="73" t="s">
        <v>446</v>
      </c>
      <c r="I647" s="73" t="s">
        <v>532</v>
      </c>
      <c r="J647" s="127" t="s">
        <v>455</v>
      </c>
      <c r="K647" s="127" t="s">
        <v>533</v>
      </c>
      <c r="L647" s="73" t="s">
        <v>530</v>
      </c>
      <c r="M647" s="96"/>
    </row>
    <row r="648" spans="1:13" ht="19.5" customHeight="1">
      <c r="A648" s="71">
        <v>3</v>
      </c>
      <c r="B648" s="72">
        <v>39814</v>
      </c>
      <c r="C648" s="73" t="s">
        <v>534</v>
      </c>
      <c r="D648" s="74">
        <v>100</v>
      </c>
      <c r="E648" s="117">
        <v>14.655</v>
      </c>
      <c r="F648" s="76" t="s">
        <v>685</v>
      </c>
      <c r="G648" s="73" t="s">
        <v>620</v>
      </c>
      <c r="H648" s="73" t="s">
        <v>446</v>
      </c>
      <c r="I648" s="73" t="s">
        <v>532</v>
      </c>
      <c r="J648" s="127" t="s">
        <v>455</v>
      </c>
      <c r="K648" s="127" t="s">
        <v>535</v>
      </c>
      <c r="L648" s="73" t="s">
        <v>530</v>
      </c>
      <c r="M648" s="96"/>
    </row>
    <row r="649" spans="1:13" ht="19.5" customHeight="1">
      <c r="A649" s="71">
        <v>4</v>
      </c>
      <c r="B649" s="72">
        <v>39818</v>
      </c>
      <c r="C649" s="73" t="s">
        <v>919</v>
      </c>
      <c r="D649" s="74" t="s">
        <v>530</v>
      </c>
      <c r="E649" s="117">
        <v>105.05</v>
      </c>
      <c r="F649" s="76" t="s">
        <v>920</v>
      </c>
      <c r="G649" s="73" t="s">
        <v>620</v>
      </c>
      <c r="H649" s="73" t="s">
        <v>446</v>
      </c>
      <c r="I649" s="73" t="s">
        <v>532</v>
      </c>
      <c r="J649" s="127" t="s">
        <v>455</v>
      </c>
      <c r="K649" s="127" t="s">
        <v>533</v>
      </c>
      <c r="L649" s="73" t="s">
        <v>530</v>
      </c>
      <c r="M649" s="77"/>
    </row>
    <row r="650" spans="1:13" ht="19.5" customHeight="1">
      <c r="A650" s="71">
        <v>58</v>
      </c>
      <c r="B650" s="72">
        <v>39845</v>
      </c>
      <c r="C650" s="73" t="s">
        <v>859</v>
      </c>
      <c r="D650" s="74">
        <v>196.78</v>
      </c>
      <c r="E650" s="117">
        <v>28.8283</v>
      </c>
      <c r="F650" s="76" t="s">
        <v>685</v>
      </c>
      <c r="G650" s="73" t="s">
        <v>620</v>
      </c>
      <c r="H650" s="73" t="s">
        <v>446</v>
      </c>
      <c r="I650" s="73" t="s">
        <v>532</v>
      </c>
      <c r="J650" s="127" t="s">
        <v>455</v>
      </c>
      <c r="K650" s="127" t="s">
        <v>533</v>
      </c>
      <c r="L650" s="73" t="s">
        <v>530</v>
      </c>
      <c r="M650" s="96"/>
    </row>
    <row r="651" spans="1:13" ht="19.5" customHeight="1">
      <c r="A651" s="71">
        <v>60</v>
      </c>
      <c r="B651" s="72">
        <v>39845</v>
      </c>
      <c r="C651" s="73" t="s">
        <v>906</v>
      </c>
      <c r="D651" s="74">
        <v>100</v>
      </c>
      <c r="E651" s="117">
        <v>14.65</v>
      </c>
      <c r="F651" s="76" t="s">
        <v>685</v>
      </c>
      <c r="G651" s="73" t="s">
        <v>620</v>
      </c>
      <c r="H651" s="73" t="s">
        <v>446</v>
      </c>
      <c r="I651" s="73" t="s">
        <v>532</v>
      </c>
      <c r="J651" s="127" t="s">
        <v>455</v>
      </c>
      <c r="K651" s="127" t="s">
        <v>535</v>
      </c>
      <c r="L651" s="73" t="s">
        <v>539</v>
      </c>
      <c r="M651" s="96"/>
    </row>
    <row r="652" spans="1:13" ht="19.5" customHeight="1">
      <c r="A652" s="71">
        <v>68</v>
      </c>
      <c r="B652" s="72">
        <v>39848</v>
      </c>
      <c r="C652" s="73" t="s">
        <v>919</v>
      </c>
      <c r="D652" s="74" t="s">
        <v>530</v>
      </c>
      <c r="E652" s="117">
        <v>69.21</v>
      </c>
      <c r="F652" s="76" t="s">
        <v>920</v>
      </c>
      <c r="G652" s="73" t="s">
        <v>620</v>
      </c>
      <c r="H652" s="73" t="s">
        <v>446</v>
      </c>
      <c r="I652" s="73" t="s">
        <v>532</v>
      </c>
      <c r="J652" s="127" t="s">
        <v>455</v>
      </c>
      <c r="K652" s="127" t="s">
        <v>533</v>
      </c>
      <c r="L652" s="73" t="s">
        <v>530</v>
      </c>
      <c r="M652" s="77"/>
    </row>
    <row r="653" spans="1:13" ht="19.5" customHeight="1">
      <c r="A653" s="71">
        <v>139</v>
      </c>
      <c r="B653" s="72">
        <v>39873</v>
      </c>
      <c r="C653" s="73" t="s">
        <v>632</v>
      </c>
      <c r="D653" s="74">
        <v>282.5</v>
      </c>
      <c r="E653" s="117">
        <v>41.3862</v>
      </c>
      <c r="F653" s="76" t="s">
        <v>685</v>
      </c>
      <c r="G653" s="73" t="s">
        <v>620</v>
      </c>
      <c r="H653" s="73" t="s">
        <v>446</v>
      </c>
      <c r="I653" s="73" t="s">
        <v>532</v>
      </c>
      <c r="J653" s="127" t="s">
        <v>455</v>
      </c>
      <c r="K653" s="127" t="s">
        <v>533</v>
      </c>
      <c r="L653" s="73" t="s">
        <v>539</v>
      </c>
      <c r="M653" s="96"/>
    </row>
    <row r="654" spans="1:13" ht="19.5" customHeight="1">
      <c r="A654" s="71">
        <v>142</v>
      </c>
      <c r="B654" s="72">
        <v>39873</v>
      </c>
      <c r="C654" s="73" t="s">
        <v>906</v>
      </c>
      <c r="D654" s="74">
        <v>100</v>
      </c>
      <c r="E654" s="117">
        <v>14.65</v>
      </c>
      <c r="F654" s="76" t="s">
        <v>685</v>
      </c>
      <c r="G654" s="73" t="s">
        <v>620</v>
      </c>
      <c r="H654" s="73" t="s">
        <v>446</v>
      </c>
      <c r="I654" s="73" t="s">
        <v>532</v>
      </c>
      <c r="J654" s="127" t="s">
        <v>455</v>
      </c>
      <c r="K654" s="127" t="s">
        <v>535</v>
      </c>
      <c r="L654" s="73" t="s">
        <v>530</v>
      </c>
      <c r="M654" s="96"/>
    </row>
    <row r="655" spans="1:13" ht="19.5" customHeight="1">
      <c r="A655" s="71">
        <v>150</v>
      </c>
      <c r="B655" s="72">
        <v>39876</v>
      </c>
      <c r="C655" s="73" t="s">
        <v>968</v>
      </c>
      <c r="D655" s="74" t="s">
        <v>530</v>
      </c>
      <c r="E655" s="117">
        <v>80</v>
      </c>
      <c r="F655" s="76" t="s">
        <v>920</v>
      </c>
      <c r="G655" s="73" t="s">
        <v>620</v>
      </c>
      <c r="H655" s="73" t="s">
        <v>446</v>
      </c>
      <c r="I655" s="73" t="s">
        <v>532</v>
      </c>
      <c r="J655" s="127" t="s">
        <v>455</v>
      </c>
      <c r="K655" s="127" t="s">
        <v>533</v>
      </c>
      <c r="L655" s="73" t="s">
        <v>530</v>
      </c>
      <c r="M655" s="77"/>
    </row>
    <row r="656" spans="1:13" ht="19.5" customHeight="1">
      <c r="A656" s="71">
        <v>225</v>
      </c>
      <c r="B656" s="72">
        <v>39904</v>
      </c>
      <c r="C656" s="73" t="s">
        <v>534</v>
      </c>
      <c r="D656" s="74">
        <v>100</v>
      </c>
      <c r="E656" s="117">
        <v>14.658</v>
      </c>
      <c r="F656" s="76" t="s">
        <v>685</v>
      </c>
      <c r="G656" s="73" t="s">
        <v>620</v>
      </c>
      <c r="H656" s="73" t="s">
        <v>446</v>
      </c>
      <c r="I656" s="73" t="s">
        <v>532</v>
      </c>
      <c r="J656" s="127" t="s">
        <v>455</v>
      </c>
      <c r="K656" s="127" t="s">
        <v>535</v>
      </c>
      <c r="L656" s="73" t="s">
        <v>530</v>
      </c>
      <c r="M656" s="96"/>
    </row>
    <row r="657" spans="1:13" ht="19.5" customHeight="1">
      <c r="A657" s="71">
        <v>230</v>
      </c>
      <c r="B657" s="72">
        <v>39909</v>
      </c>
      <c r="C657" s="73" t="s">
        <v>919</v>
      </c>
      <c r="D657" s="74" t="s">
        <v>530</v>
      </c>
      <c r="E657" s="117">
        <v>69.21</v>
      </c>
      <c r="F657" s="76" t="s">
        <v>920</v>
      </c>
      <c r="G657" s="73" t="s">
        <v>620</v>
      </c>
      <c r="H657" s="73" t="s">
        <v>446</v>
      </c>
      <c r="I657" s="73" t="s">
        <v>532</v>
      </c>
      <c r="J657" s="127" t="s">
        <v>455</v>
      </c>
      <c r="K657" s="127" t="s">
        <v>533</v>
      </c>
      <c r="L657" s="73" t="s">
        <v>530</v>
      </c>
      <c r="M657" s="77"/>
    </row>
    <row r="658" spans="1:13" ht="19.5" customHeight="1">
      <c r="A658" s="71">
        <v>234</v>
      </c>
      <c r="B658" s="72">
        <v>39910</v>
      </c>
      <c r="C658" s="73" t="s">
        <v>1154</v>
      </c>
      <c r="D658" s="74">
        <v>10</v>
      </c>
      <c r="E658" s="117">
        <v>1.4658</v>
      </c>
      <c r="F658" s="76" t="s">
        <v>685</v>
      </c>
      <c r="G658" s="73" t="s">
        <v>620</v>
      </c>
      <c r="H658" s="73" t="s">
        <v>446</v>
      </c>
      <c r="I658" s="73" t="s">
        <v>532</v>
      </c>
      <c r="J658" s="127" t="s">
        <v>455</v>
      </c>
      <c r="K658" s="127" t="s">
        <v>533</v>
      </c>
      <c r="L658" s="73" t="s">
        <v>530</v>
      </c>
      <c r="M658" s="96"/>
    </row>
    <row r="659" spans="1:12" ht="19.5" customHeight="1">
      <c r="A659" s="79">
        <v>264</v>
      </c>
      <c r="B659" s="100">
        <v>39910</v>
      </c>
      <c r="C659" s="84" t="s">
        <v>632</v>
      </c>
      <c r="D659" s="101">
        <v>200</v>
      </c>
      <c r="E659" s="118">
        <v>29.316</v>
      </c>
      <c r="F659" s="111" t="s">
        <v>685</v>
      </c>
      <c r="G659" s="112" t="s">
        <v>620</v>
      </c>
      <c r="H659" s="112" t="s">
        <v>446</v>
      </c>
      <c r="I659" s="84" t="s">
        <v>877</v>
      </c>
      <c r="J659" s="127" t="s">
        <v>455</v>
      </c>
      <c r="K659" s="96"/>
      <c r="L659" s="84" t="s">
        <v>539</v>
      </c>
    </row>
    <row r="660" spans="1:13" ht="19.5" customHeight="1">
      <c r="A660" s="71">
        <v>268</v>
      </c>
      <c r="B660" s="72">
        <v>39924</v>
      </c>
      <c r="C660" s="73" t="s">
        <v>632</v>
      </c>
      <c r="D660" s="74">
        <v>100</v>
      </c>
      <c r="E660" s="117">
        <v>14.658</v>
      </c>
      <c r="F660" s="76" t="s">
        <v>685</v>
      </c>
      <c r="G660" s="73" t="s">
        <v>620</v>
      </c>
      <c r="H660" s="73" t="s">
        <v>446</v>
      </c>
      <c r="I660" s="73" t="s">
        <v>532</v>
      </c>
      <c r="J660" s="127" t="s">
        <v>455</v>
      </c>
      <c r="K660" s="127" t="s">
        <v>533</v>
      </c>
      <c r="L660" s="73" t="s">
        <v>530</v>
      </c>
      <c r="M660" s="96"/>
    </row>
    <row r="661" spans="1:13" ht="19.5" customHeight="1">
      <c r="A661" s="71">
        <v>269</v>
      </c>
      <c r="B661" s="72">
        <v>39924</v>
      </c>
      <c r="C661" s="73" t="s">
        <v>820</v>
      </c>
      <c r="D661" s="74">
        <v>10</v>
      </c>
      <c r="E661" s="117">
        <v>1.4658</v>
      </c>
      <c r="F661" s="76" t="s">
        <v>685</v>
      </c>
      <c r="G661" s="73" t="s">
        <v>620</v>
      </c>
      <c r="H661" s="73" t="s">
        <v>446</v>
      </c>
      <c r="I661" s="73" t="s">
        <v>532</v>
      </c>
      <c r="J661" s="127" t="s">
        <v>455</v>
      </c>
      <c r="K661" s="127" t="s">
        <v>533</v>
      </c>
      <c r="L661" s="73" t="s">
        <v>530</v>
      </c>
      <c r="M661" s="96"/>
    </row>
    <row r="662" spans="1:13" ht="19.5" customHeight="1">
      <c r="A662" s="71">
        <v>289</v>
      </c>
      <c r="B662" s="72">
        <v>39934</v>
      </c>
      <c r="C662" s="73" t="s">
        <v>899</v>
      </c>
      <c r="D662" s="74">
        <v>100</v>
      </c>
      <c r="E662" s="117">
        <v>14.676</v>
      </c>
      <c r="F662" s="76" t="s">
        <v>685</v>
      </c>
      <c r="G662" s="73" t="s">
        <v>620</v>
      </c>
      <c r="H662" s="73" t="s">
        <v>446</v>
      </c>
      <c r="I662" s="73" t="s">
        <v>532</v>
      </c>
      <c r="J662" s="127" t="s">
        <v>455</v>
      </c>
      <c r="K662" s="127" t="s">
        <v>533</v>
      </c>
      <c r="L662" s="73" t="s">
        <v>530</v>
      </c>
      <c r="M662" s="96"/>
    </row>
    <row r="663" spans="1:13" ht="19.5" customHeight="1">
      <c r="A663" s="71">
        <v>290</v>
      </c>
      <c r="B663" s="72">
        <v>39934</v>
      </c>
      <c r="C663" s="73" t="s">
        <v>534</v>
      </c>
      <c r="D663" s="74">
        <v>100</v>
      </c>
      <c r="E663" s="117">
        <v>14.676</v>
      </c>
      <c r="F663" s="76" t="s">
        <v>685</v>
      </c>
      <c r="G663" s="73" t="s">
        <v>620</v>
      </c>
      <c r="H663" s="73" t="s">
        <v>446</v>
      </c>
      <c r="I663" s="73" t="s">
        <v>532</v>
      </c>
      <c r="J663" s="127" t="s">
        <v>455</v>
      </c>
      <c r="K663" s="127" t="s">
        <v>535</v>
      </c>
      <c r="L663" s="73" t="s">
        <v>530</v>
      </c>
      <c r="M663" s="96"/>
    </row>
    <row r="664" spans="1:13" ht="19.5" customHeight="1">
      <c r="A664" s="71">
        <v>291</v>
      </c>
      <c r="B664" s="72">
        <v>39934</v>
      </c>
      <c r="C664" s="73" t="s">
        <v>859</v>
      </c>
      <c r="D664" s="74">
        <v>100</v>
      </c>
      <c r="E664" s="117">
        <v>14.676</v>
      </c>
      <c r="F664" s="76" t="s">
        <v>685</v>
      </c>
      <c r="G664" s="73" t="s">
        <v>620</v>
      </c>
      <c r="H664" s="73" t="s">
        <v>446</v>
      </c>
      <c r="I664" s="73" t="s">
        <v>532</v>
      </c>
      <c r="J664" s="127" t="s">
        <v>455</v>
      </c>
      <c r="K664" s="127" t="s">
        <v>535</v>
      </c>
      <c r="L664" s="73" t="s">
        <v>530</v>
      </c>
      <c r="M664" s="77"/>
    </row>
    <row r="665" spans="1:13" ht="19.5" customHeight="1">
      <c r="A665" s="71">
        <v>300</v>
      </c>
      <c r="B665" s="72">
        <v>39938</v>
      </c>
      <c r="C665" s="73" t="s">
        <v>968</v>
      </c>
      <c r="D665" s="74" t="s">
        <v>530</v>
      </c>
      <c r="E665" s="117">
        <v>69.44</v>
      </c>
      <c r="F665" s="76" t="s">
        <v>920</v>
      </c>
      <c r="G665" s="73" t="s">
        <v>620</v>
      </c>
      <c r="H665" s="73" t="s">
        <v>446</v>
      </c>
      <c r="I665" s="73" t="s">
        <v>532</v>
      </c>
      <c r="J665" s="127" t="s">
        <v>455</v>
      </c>
      <c r="K665" s="127" t="s">
        <v>533</v>
      </c>
      <c r="L665" s="73" t="s">
        <v>530</v>
      </c>
      <c r="M665" s="77"/>
    </row>
    <row r="666" spans="1:12" ht="19.5" customHeight="1">
      <c r="A666" s="71">
        <v>526</v>
      </c>
      <c r="B666" s="72">
        <v>39938</v>
      </c>
      <c r="C666" s="73" t="s">
        <v>699</v>
      </c>
      <c r="D666" s="74">
        <v>100</v>
      </c>
      <c r="E666" s="117">
        <v>14.676</v>
      </c>
      <c r="F666" s="76" t="s">
        <v>685</v>
      </c>
      <c r="G666" s="73" t="s">
        <v>620</v>
      </c>
      <c r="H666" s="73" t="s">
        <v>446</v>
      </c>
      <c r="I666" s="73" t="s">
        <v>532</v>
      </c>
      <c r="J666" s="127" t="s">
        <v>455</v>
      </c>
      <c r="K666" s="127" t="s">
        <v>533</v>
      </c>
      <c r="L666" s="73" t="s">
        <v>539</v>
      </c>
    </row>
    <row r="667" spans="1:13" ht="19.5" customHeight="1">
      <c r="A667" s="71">
        <v>374</v>
      </c>
      <c r="B667" s="72">
        <v>39965</v>
      </c>
      <c r="C667" s="73" t="s">
        <v>534</v>
      </c>
      <c r="D667" s="74">
        <v>100</v>
      </c>
      <c r="E667" s="117">
        <v>14.655</v>
      </c>
      <c r="F667" s="76" t="s">
        <v>685</v>
      </c>
      <c r="G667" s="73" t="s">
        <v>620</v>
      </c>
      <c r="H667" s="73" t="s">
        <v>446</v>
      </c>
      <c r="I667" s="73" t="s">
        <v>532</v>
      </c>
      <c r="J667" s="127" t="s">
        <v>455</v>
      </c>
      <c r="K667" s="127" t="s">
        <v>535</v>
      </c>
      <c r="L667" s="73" t="s">
        <v>539</v>
      </c>
      <c r="M667" s="96"/>
    </row>
    <row r="668" spans="1:13" ht="19.5" customHeight="1">
      <c r="A668" s="71">
        <v>380</v>
      </c>
      <c r="B668" s="72">
        <v>39968</v>
      </c>
      <c r="C668" s="73" t="s">
        <v>919</v>
      </c>
      <c r="D668" s="74" t="s">
        <v>530</v>
      </c>
      <c r="E668" s="117">
        <v>69.9</v>
      </c>
      <c r="F668" s="76" t="s">
        <v>920</v>
      </c>
      <c r="G668" s="73" t="s">
        <v>620</v>
      </c>
      <c r="H668" s="73" t="s">
        <v>446</v>
      </c>
      <c r="I668" s="73" t="s">
        <v>532</v>
      </c>
      <c r="J668" s="127" t="s">
        <v>455</v>
      </c>
      <c r="K668" s="127" t="s">
        <v>533</v>
      </c>
      <c r="L668" s="73" t="s">
        <v>530</v>
      </c>
      <c r="M668" s="77"/>
    </row>
    <row r="669" spans="1:12" ht="19.5" customHeight="1">
      <c r="A669" s="71">
        <v>527</v>
      </c>
      <c r="B669" s="72">
        <v>39972</v>
      </c>
      <c r="C669" s="73" t="s">
        <v>699</v>
      </c>
      <c r="D669" s="74">
        <v>100</v>
      </c>
      <c r="E669" s="117">
        <v>14.655</v>
      </c>
      <c r="F669" s="76" t="s">
        <v>685</v>
      </c>
      <c r="G669" s="73" t="s">
        <v>620</v>
      </c>
      <c r="H669" s="73" t="s">
        <v>446</v>
      </c>
      <c r="I669" s="73" t="s">
        <v>532</v>
      </c>
      <c r="J669" s="127" t="s">
        <v>455</v>
      </c>
      <c r="K669" s="127" t="s">
        <v>535</v>
      </c>
      <c r="L669" s="73" t="s">
        <v>539</v>
      </c>
    </row>
    <row r="670" spans="1:12" ht="19.5" customHeight="1">
      <c r="A670" s="71">
        <v>528</v>
      </c>
      <c r="B670" s="72">
        <v>40004</v>
      </c>
      <c r="C670" s="73" t="s">
        <v>699</v>
      </c>
      <c r="D670" s="74">
        <v>100</v>
      </c>
      <c r="E670" s="117">
        <v>14.659</v>
      </c>
      <c r="F670" s="76" t="s">
        <v>685</v>
      </c>
      <c r="G670" s="73" t="s">
        <v>620</v>
      </c>
      <c r="H670" s="73" t="s">
        <v>446</v>
      </c>
      <c r="I670" s="73" t="s">
        <v>532</v>
      </c>
      <c r="J670" s="127" t="s">
        <v>455</v>
      </c>
      <c r="K670" s="127" t="s">
        <v>533</v>
      </c>
      <c r="L670" s="73" t="s">
        <v>539</v>
      </c>
    </row>
    <row r="671" spans="1:13" ht="19.5" customHeight="1">
      <c r="A671" s="71">
        <v>529</v>
      </c>
      <c r="B671" s="72">
        <v>40040</v>
      </c>
      <c r="C671" s="73" t="s">
        <v>534</v>
      </c>
      <c r="D671" s="74">
        <v>100</v>
      </c>
      <c r="E671" s="117">
        <v>14.657</v>
      </c>
      <c r="F671" s="76" t="s">
        <v>685</v>
      </c>
      <c r="G671" s="73" t="s">
        <v>620</v>
      </c>
      <c r="H671" s="73" t="s">
        <v>446</v>
      </c>
      <c r="I671" s="73" t="s">
        <v>532</v>
      </c>
      <c r="J671" s="127" t="s">
        <v>455</v>
      </c>
      <c r="K671" s="127" t="s">
        <v>535</v>
      </c>
      <c r="L671" s="73" t="s">
        <v>539</v>
      </c>
      <c r="M671" s="96"/>
    </row>
    <row r="672" spans="1:13" ht="19.5" customHeight="1">
      <c r="A672" s="71">
        <v>593</v>
      </c>
      <c r="B672" s="72">
        <v>40051</v>
      </c>
      <c r="C672" s="73" t="s">
        <v>263</v>
      </c>
      <c r="D672" s="74">
        <v>100</v>
      </c>
      <c r="E672" s="117">
        <v>14.66</v>
      </c>
      <c r="F672" s="76" t="s">
        <v>685</v>
      </c>
      <c r="G672" s="73" t="s">
        <v>620</v>
      </c>
      <c r="H672" s="73" t="s">
        <v>446</v>
      </c>
      <c r="I672" s="73" t="s">
        <v>532</v>
      </c>
      <c r="J672" s="127" t="s">
        <v>455</v>
      </c>
      <c r="K672" s="127" t="s">
        <v>535</v>
      </c>
      <c r="L672" s="73" t="s">
        <v>539</v>
      </c>
      <c r="M672" s="96"/>
    </row>
    <row r="673" spans="1:13" ht="19.5" customHeight="1">
      <c r="A673" s="71">
        <v>919</v>
      </c>
      <c r="B673" s="72">
        <v>40143</v>
      </c>
      <c r="C673" s="73" t="s">
        <v>632</v>
      </c>
      <c r="D673" s="74">
        <v>100</v>
      </c>
      <c r="E673" s="117">
        <v>14.665</v>
      </c>
      <c r="F673" s="76" t="s">
        <v>685</v>
      </c>
      <c r="G673" s="73" t="s">
        <v>620</v>
      </c>
      <c r="H673" s="73" t="s">
        <v>446</v>
      </c>
      <c r="I673" s="73" t="s">
        <v>532</v>
      </c>
      <c r="J673" s="127" t="s">
        <v>455</v>
      </c>
      <c r="K673" s="127" t="s">
        <v>533</v>
      </c>
      <c r="L673" s="73" t="s">
        <v>539</v>
      </c>
      <c r="M673" s="96"/>
    </row>
    <row r="674" spans="1:13" ht="19.5" customHeight="1">
      <c r="A674" s="71">
        <v>5</v>
      </c>
      <c r="B674" s="72">
        <v>39818</v>
      </c>
      <c r="C674" s="73" t="s">
        <v>921</v>
      </c>
      <c r="D674" s="74">
        <v>50</v>
      </c>
      <c r="E674" s="75">
        <v>7.3275</v>
      </c>
      <c r="F674" s="76" t="s">
        <v>922</v>
      </c>
      <c r="G674" s="73" t="s">
        <v>953</v>
      </c>
      <c r="H674" s="73" t="s">
        <v>446</v>
      </c>
      <c r="I674" s="73" t="s">
        <v>532</v>
      </c>
      <c r="J674" s="127" t="s">
        <v>455</v>
      </c>
      <c r="K674" s="127" t="s">
        <v>535</v>
      </c>
      <c r="L674" s="73" t="s">
        <v>530</v>
      </c>
      <c r="M674" s="77"/>
    </row>
    <row r="675" spans="1:13" ht="19.5" customHeight="1">
      <c r="A675" s="71">
        <v>6</v>
      </c>
      <c r="B675" s="72">
        <v>39820</v>
      </c>
      <c r="C675" s="73" t="s">
        <v>803</v>
      </c>
      <c r="D675" s="74">
        <v>98</v>
      </c>
      <c r="E675" s="117">
        <v>14.3619</v>
      </c>
      <c r="F675" s="76" t="s">
        <v>804</v>
      </c>
      <c r="G675" s="73" t="s">
        <v>1123</v>
      </c>
      <c r="H675" s="73" t="s">
        <v>446</v>
      </c>
      <c r="I675" s="73" t="s">
        <v>532</v>
      </c>
      <c r="J675" s="127" t="s">
        <v>455</v>
      </c>
      <c r="K675" s="127" t="s">
        <v>533</v>
      </c>
      <c r="L675" s="73" t="s">
        <v>530</v>
      </c>
      <c r="M675" s="96"/>
    </row>
    <row r="676" spans="1:13" ht="19.5" customHeight="1">
      <c r="A676" s="71">
        <v>9</v>
      </c>
      <c r="B676" s="72">
        <v>39822</v>
      </c>
      <c r="C676" s="73" t="s">
        <v>785</v>
      </c>
      <c r="D676" s="74">
        <v>145</v>
      </c>
      <c r="E676" s="75">
        <v>21.2498</v>
      </c>
      <c r="F676" s="76" t="s">
        <v>804</v>
      </c>
      <c r="G676" s="73" t="s">
        <v>1123</v>
      </c>
      <c r="H676" s="73" t="s">
        <v>446</v>
      </c>
      <c r="I676" s="73" t="s">
        <v>532</v>
      </c>
      <c r="J676" s="127" t="s">
        <v>455</v>
      </c>
      <c r="K676" s="127" t="s">
        <v>533</v>
      </c>
      <c r="L676" s="73" t="s">
        <v>530</v>
      </c>
      <c r="M676" s="96"/>
    </row>
    <row r="677" spans="1:13" ht="19.5" customHeight="1">
      <c r="A677" s="71">
        <v>28</v>
      </c>
      <c r="B677" s="72">
        <v>39832</v>
      </c>
      <c r="C677" s="73" t="s">
        <v>568</v>
      </c>
      <c r="D677" s="74">
        <v>94</v>
      </c>
      <c r="E677" s="75">
        <v>13.7757</v>
      </c>
      <c r="F677" s="76" t="s">
        <v>804</v>
      </c>
      <c r="G677" s="73" t="s">
        <v>953</v>
      </c>
      <c r="H677" s="73" t="s">
        <v>446</v>
      </c>
      <c r="I677" s="73" t="s">
        <v>532</v>
      </c>
      <c r="J677" s="127" t="s">
        <v>455</v>
      </c>
      <c r="K677" s="127" t="s">
        <v>533</v>
      </c>
      <c r="L677" s="73" t="s">
        <v>530</v>
      </c>
      <c r="M677" s="96"/>
    </row>
    <row r="678" spans="1:13" ht="19.5" customHeight="1">
      <c r="A678" s="71">
        <v>33</v>
      </c>
      <c r="B678" s="72">
        <v>39833</v>
      </c>
      <c r="C678" s="73" t="s">
        <v>569</v>
      </c>
      <c r="D678" s="74">
        <v>50</v>
      </c>
      <c r="E678" s="75">
        <v>7.3275</v>
      </c>
      <c r="F678" s="76" t="s">
        <v>922</v>
      </c>
      <c r="G678" s="73" t="s">
        <v>953</v>
      </c>
      <c r="H678" s="73" t="s">
        <v>446</v>
      </c>
      <c r="I678" s="73" t="s">
        <v>532</v>
      </c>
      <c r="J678" s="127" t="s">
        <v>455</v>
      </c>
      <c r="K678" s="127" t="s">
        <v>535</v>
      </c>
      <c r="L678" s="73" t="s">
        <v>530</v>
      </c>
      <c r="M678" s="96"/>
    </row>
    <row r="679" spans="1:13" ht="19.5" customHeight="1">
      <c r="A679" s="71">
        <v>111</v>
      </c>
      <c r="B679" s="72">
        <v>39865</v>
      </c>
      <c r="C679" s="73" t="s">
        <v>690</v>
      </c>
      <c r="D679" s="74">
        <v>56.3</v>
      </c>
      <c r="E679" s="75">
        <v>8.248</v>
      </c>
      <c r="F679" s="76" t="s">
        <v>691</v>
      </c>
      <c r="G679" s="73" t="s">
        <v>953</v>
      </c>
      <c r="H679" s="73" t="s">
        <v>446</v>
      </c>
      <c r="I679" s="73" t="s">
        <v>532</v>
      </c>
      <c r="J679" s="127" t="s">
        <v>455</v>
      </c>
      <c r="K679" s="127" t="s">
        <v>535</v>
      </c>
      <c r="L679" s="73" t="s">
        <v>539</v>
      </c>
      <c r="M679" s="96"/>
    </row>
    <row r="680" spans="1:13" ht="19.5" customHeight="1">
      <c r="A680" s="71">
        <v>114</v>
      </c>
      <c r="B680" s="72">
        <v>39866</v>
      </c>
      <c r="C680" s="73" t="s">
        <v>692</v>
      </c>
      <c r="D680" s="74">
        <v>19</v>
      </c>
      <c r="E680" s="75">
        <v>2.7835</v>
      </c>
      <c r="F680" s="76" t="s">
        <v>922</v>
      </c>
      <c r="G680" s="73" t="s">
        <v>953</v>
      </c>
      <c r="H680" s="73" t="s">
        <v>446</v>
      </c>
      <c r="I680" s="73" t="s">
        <v>532</v>
      </c>
      <c r="J680" s="127" t="s">
        <v>455</v>
      </c>
      <c r="K680" s="127" t="s">
        <v>533</v>
      </c>
      <c r="L680" s="73" t="s">
        <v>539</v>
      </c>
      <c r="M680" s="96"/>
    </row>
    <row r="681" spans="1:13" ht="19.5" customHeight="1">
      <c r="A681" s="71">
        <v>125</v>
      </c>
      <c r="B681" s="72">
        <v>39870</v>
      </c>
      <c r="C681" s="73" t="s">
        <v>810</v>
      </c>
      <c r="D681" s="74">
        <v>32</v>
      </c>
      <c r="E681" s="75">
        <v>4.688</v>
      </c>
      <c r="F681" s="76" t="s">
        <v>922</v>
      </c>
      <c r="G681" s="73" t="s">
        <v>1123</v>
      </c>
      <c r="H681" s="73" t="s">
        <v>446</v>
      </c>
      <c r="I681" s="73" t="s">
        <v>532</v>
      </c>
      <c r="J681" s="127" t="s">
        <v>455</v>
      </c>
      <c r="K681" s="127" t="s">
        <v>533</v>
      </c>
      <c r="L681" s="73" t="s">
        <v>539</v>
      </c>
      <c r="M681" s="77"/>
    </row>
    <row r="682" spans="1:13" ht="19.5" customHeight="1">
      <c r="A682" s="71">
        <v>154</v>
      </c>
      <c r="B682" s="72">
        <v>39877</v>
      </c>
      <c r="C682" s="73" t="s">
        <v>971</v>
      </c>
      <c r="D682" s="74">
        <v>5</v>
      </c>
      <c r="E682" s="75">
        <v>0.7325</v>
      </c>
      <c r="F682" s="76" t="s">
        <v>638</v>
      </c>
      <c r="G682" s="73" t="s">
        <v>953</v>
      </c>
      <c r="H682" s="73" t="s">
        <v>446</v>
      </c>
      <c r="I682" s="73" t="s">
        <v>532</v>
      </c>
      <c r="J682" s="127" t="s">
        <v>455</v>
      </c>
      <c r="K682" s="127" t="s">
        <v>535</v>
      </c>
      <c r="L682" s="73" t="s">
        <v>539</v>
      </c>
      <c r="M682" s="96"/>
    </row>
    <row r="683" spans="1:13" ht="19.5" customHeight="1">
      <c r="A683" s="71">
        <v>155</v>
      </c>
      <c r="B683" s="72">
        <v>39877</v>
      </c>
      <c r="C683" s="73" t="s">
        <v>970</v>
      </c>
      <c r="D683" s="74">
        <v>11</v>
      </c>
      <c r="E683" s="75">
        <v>1.6115</v>
      </c>
      <c r="F683" s="76" t="s">
        <v>691</v>
      </c>
      <c r="G683" s="73" t="s">
        <v>1123</v>
      </c>
      <c r="H683" s="73" t="s">
        <v>446</v>
      </c>
      <c r="I683" s="73" t="s">
        <v>532</v>
      </c>
      <c r="J683" s="127" t="s">
        <v>455</v>
      </c>
      <c r="K683" s="127" t="s">
        <v>535</v>
      </c>
      <c r="L683" s="73" t="s">
        <v>539</v>
      </c>
      <c r="M683" s="96"/>
    </row>
    <row r="684" spans="1:13" ht="19.5" customHeight="1">
      <c r="A684" s="71">
        <v>171</v>
      </c>
      <c r="B684" s="72">
        <v>39884</v>
      </c>
      <c r="C684" s="73" t="s">
        <v>762</v>
      </c>
      <c r="D684" s="74">
        <v>28</v>
      </c>
      <c r="E684" s="75">
        <v>4.102</v>
      </c>
      <c r="F684" s="76" t="s">
        <v>922</v>
      </c>
      <c r="G684" s="73" t="s">
        <v>953</v>
      </c>
      <c r="H684" s="73" t="s">
        <v>446</v>
      </c>
      <c r="I684" s="73" t="s">
        <v>532</v>
      </c>
      <c r="J684" s="127" t="s">
        <v>455</v>
      </c>
      <c r="K684" s="127" t="s">
        <v>533</v>
      </c>
      <c r="L684" s="73" t="s">
        <v>539</v>
      </c>
      <c r="M684" s="77"/>
    </row>
    <row r="685" spans="1:13" ht="19.5" customHeight="1">
      <c r="A685" s="71">
        <v>183</v>
      </c>
      <c r="B685" s="72">
        <v>39889</v>
      </c>
      <c r="C685" s="73" t="s">
        <v>690</v>
      </c>
      <c r="D685" s="74">
        <v>46.2</v>
      </c>
      <c r="E685" s="75">
        <v>6.7683</v>
      </c>
      <c r="F685" s="76" t="s">
        <v>691</v>
      </c>
      <c r="G685" s="73" t="s">
        <v>953</v>
      </c>
      <c r="H685" s="73" t="s">
        <v>446</v>
      </c>
      <c r="I685" s="73" t="s">
        <v>532</v>
      </c>
      <c r="J685" s="127" t="s">
        <v>455</v>
      </c>
      <c r="K685" s="127" t="s">
        <v>535</v>
      </c>
      <c r="L685" s="73" t="s">
        <v>539</v>
      </c>
      <c r="M685" s="96"/>
    </row>
    <row r="686" spans="1:13" ht="19.5" customHeight="1">
      <c r="A686" s="71">
        <v>278</v>
      </c>
      <c r="B686" s="72">
        <v>39932</v>
      </c>
      <c r="C686" s="73" t="s">
        <v>825</v>
      </c>
      <c r="D686" s="74">
        <v>66</v>
      </c>
      <c r="E686" s="75">
        <v>9.6743</v>
      </c>
      <c r="F686" s="76" t="s">
        <v>804</v>
      </c>
      <c r="G686" s="73" t="s">
        <v>1123</v>
      </c>
      <c r="H686" s="73" t="s">
        <v>446</v>
      </c>
      <c r="I686" s="73" t="s">
        <v>532</v>
      </c>
      <c r="J686" s="127" t="s">
        <v>455</v>
      </c>
      <c r="K686" s="127" t="s">
        <v>533</v>
      </c>
      <c r="L686" s="73" t="s">
        <v>530</v>
      </c>
      <c r="M686" s="96"/>
    </row>
    <row r="687" spans="1:13" ht="19.5" customHeight="1">
      <c r="A687" s="71">
        <v>282</v>
      </c>
      <c r="B687" s="72">
        <v>39933</v>
      </c>
      <c r="C687" s="73" t="s">
        <v>840</v>
      </c>
      <c r="D687" s="74">
        <v>153</v>
      </c>
      <c r="E687" s="75">
        <v>22.4267</v>
      </c>
      <c r="F687" s="76" t="s">
        <v>804</v>
      </c>
      <c r="G687" s="73" t="s">
        <v>1123</v>
      </c>
      <c r="H687" s="73" t="s">
        <v>446</v>
      </c>
      <c r="I687" s="73" t="s">
        <v>532</v>
      </c>
      <c r="J687" s="127" t="s">
        <v>455</v>
      </c>
      <c r="K687" s="127" t="s">
        <v>533</v>
      </c>
      <c r="L687" s="73" t="s">
        <v>530</v>
      </c>
      <c r="M687" s="96"/>
    </row>
    <row r="688" spans="1:13" ht="19.5" customHeight="1">
      <c r="A688" s="71">
        <v>314</v>
      </c>
      <c r="B688" s="72">
        <v>39939</v>
      </c>
      <c r="C688" s="73" t="s">
        <v>708</v>
      </c>
      <c r="D688" s="74">
        <v>69</v>
      </c>
      <c r="E688" s="75">
        <v>10.1264</v>
      </c>
      <c r="F688" s="76" t="s">
        <v>922</v>
      </c>
      <c r="G688" s="73" t="s">
        <v>953</v>
      </c>
      <c r="H688" s="73" t="s">
        <v>446</v>
      </c>
      <c r="I688" s="73" t="s">
        <v>532</v>
      </c>
      <c r="J688" s="127" t="s">
        <v>455</v>
      </c>
      <c r="K688" s="127" t="s">
        <v>533</v>
      </c>
      <c r="L688" s="73" t="s">
        <v>530</v>
      </c>
      <c r="M688" s="77"/>
    </row>
    <row r="689" spans="1:13" ht="19.5" customHeight="1">
      <c r="A689" s="71">
        <v>355</v>
      </c>
      <c r="B689" s="72">
        <v>39953</v>
      </c>
      <c r="C689" s="73" t="s">
        <v>128</v>
      </c>
      <c r="D689" s="74">
        <v>44</v>
      </c>
      <c r="E689" s="75">
        <v>6.4574</v>
      </c>
      <c r="F689" s="76" t="s">
        <v>922</v>
      </c>
      <c r="G689" s="73" t="s">
        <v>1123</v>
      </c>
      <c r="H689" s="73" t="s">
        <v>446</v>
      </c>
      <c r="I689" s="73" t="s">
        <v>532</v>
      </c>
      <c r="J689" s="127" t="s">
        <v>455</v>
      </c>
      <c r="K689" s="127" t="s">
        <v>535</v>
      </c>
      <c r="L689" s="73" t="s">
        <v>539</v>
      </c>
      <c r="M689" s="77"/>
    </row>
    <row r="690" spans="1:13" ht="19.5" customHeight="1">
      <c r="A690" s="71">
        <v>358</v>
      </c>
      <c r="B690" s="72">
        <v>39955</v>
      </c>
      <c r="C690" s="73" t="s">
        <v>132</v>
      </c>
      <c r="D690" s="74">
        <v>72</v>
      </c>
      <c r="E690" s="117">
        <v>10.5667</v>
      </c>
      <c r="F690" s="76" t="s">
        <v>922</v>
      </c>
      <c r="G690" s="73" t="s">
        <v>953</v>
      </c>
      <c r="H690" s="73" t="s">
        <v>446</v>
      </c>
      <c r="I690" s="73" t="s">
        <v>532</v>
      </c>
      <c r="J690" s="127" t="s">
        <v>455</v>
      </c>
      <c r="K690" s="127" t="s">
        <v>535</v>
      </c>
      <c r="L690" s="73" t="s">
        <v>539</v>
      </c>
      <c r="M690" s="77"/>
    </row>
    <row r="691" spans="1:12" ht="19.5" customHeight="1">
      <c r="A691" s="79">
        <v>373</v>
      </c>
      <c r="B691" s="100">
        <v>39962</v>
      </c>
      <c r="C691" s="84" t="s">
        <v>923</v>
      </c>
      <c r="D691" s="101">
        <v>185</v>
      </c>
      <c r="E691" s="118">
        <v>27.150805555555557</v>
      </c>
      <c r="F691" s="111" t="s">
        <v>804</v>
      </c>
      <c r="G691" s="73" t="s">
        <v>953</v>
      </c>
      <c r="H691" s="112" t="s">
        <v>446</v>
      </c>
      <c r="I691" s="84" t="s">
        <v>877</v>
      </c>
      <c r="J691" s="127" t="s">
        <v>455</v>
      </c>
      <c r="K691" s="96"/>
      <c r="L691" s="84" t="s">
        <v>539</v>
      </c>
    </row>
    <row r="692" spans="1:13" ht="19.5" customHeight="1">
      <c r="A692" s="71">
        <v>386</v>
      </c>
      <c r="B692" s="72">
        <v>39972</v>
      </c>
      <c r="C692" s="73" t="s">
        <v>931</v>
      </c>
      <c r="D692" s="74">
        <v>77</v>
      </c>
      <c r="E692" s="117">
        <v>11.2844</v>
      </c>
      <c r="F692" s="76" t="s">
        <v>804</v>
      </c>
      <c r="G692" s="73" t="s">
        <v>953</v>
      </c>
      <c r="H692" s="73" t="s">
        <v>446</v>
      </c>
      <c r="I692" s="73" t="s">
        <v>532</v>
      </c>
      <c r="J692" s="127" t="s">
        <v>455</v>
      </c>
      <c r="K692" s="127" t="s">
        <v>535</v>
      </c>
      <c r="L692" s="73" t="s">
        <v>539</v>
      </c>
      <c r="M692" s="77"/>
    </row>
    <row r="693" spans="1:13" ht="19.5" customHeight="1">
      <c r="A693" s="71">
        <v>392</v>
      </c>
      <c r="B693" s="72">
        <v>39974</v>
      </c>
      <c r="C693" s="73" t="s">
        <v>934</v>
      </c>
      <c r="D693" s="74">
        <v>28</v>
      </c>
      <c r="E693" s="117">
        <v>4.1034</v>
      </c>
      <c r="F693" s="76" t="s">
        <v>804</v>
      </c>
      <c r="G693" s="73" t="s">
        <v>1045</v>
      </c>
      <c r="H693" s="73" t="s">
        <v>446</v>
      </c>
      <c r="I693" s="73" t="s">
        <v>532</v>
      </c>
      <c r="J693" s="127" t="s">
        <v>455</v>
      </c>
      <c r="K693" s="127" t="s">
        <v>533</v>
      </c>
      <c r="L693" s="73" t="s">
        <v>539</v>
      </c>
      <c r="M693" s="77"/>
    </row>
    <row r="694" spans="1:13" ht="19.5" customHeight="1">
      <c r="A694" s="71">
        <v>394</v>
      </c>
      <c r="B694" s="72">
        <v>39974</v>
      </c>
      <c r="C694" s="73" t="s">
        <v>933</v>
      </c>
      <c r="D694" s="74">
        <v>50</v>
      </c>
      <c r="E694" s="117">
        <v>7.3275</v>
      </c>
      <c r="F694" s="76" t="s">
        <v>922</v>
      </c>
      <c r="G694" s="73" t="s">
        <v>953</v>
      </c>
      <c r="H694" s="73" t="s">
        <v>446</v>
      </c>
      <c r="I694" s="73" t="s">
        <v>532</v>
      </c>
      <c r="J694" s="127" t="s">
        <v>455</v>
      </c>
      <c r="K694" s="127" t="s">
        <v>533</v>
      </c>
      <c r="L694" s="73" t="s">
        <v>539</v>
      </c>
      <c r="M694" s="77"/>
    </row>
    <row r="695" spans="1:12" ht="19.5" customHeight="1">
      <c r="A695" s="79">
        <v>398</v>
      </c>
      <c r="B695" s="100">
        <v>39976</v>
      </c>
      <c r="C695" s="84" t="s">
        <v>153</v>
      </c>
      <c r="D695" s="101">
        <v>63</v>
      </c>
      <c r="E695" s="118">
        <v>9.232835294117647</v>
      </c>
      <c r="F695" s="111" t="s">
        <v>804</v>
      </c>
      <c r="G695" s="73" t="s">
        <v>953</v>
      </c>
      <c r="H695" s="112" t="s">
        <v>446</v>
      </c>
      <c r="I695" s="84" t="s">
        <v>877</v>
      </c>
      <c r="J695" s="127" t="s">
        <v>455</v>
      </c>
      <c r="K695" s="96"/>
      <c r="L695" s="84" t="s">
        <v>817</v>
      </c>
    </row>
    <row r="696" spans="1:13" ht="19.5" customHeight="1">
      <c r="A696" s="71">
        <v>629</v>
      </c>
      <c r="B696" s="72">
        <v>39996</v>
      </c>
      <c r="C696" s="73" t="s">
        <v>91</v>
      </c>
      <c r="D696" s="74">
        <v>43</v>
      </c>
      <c r="E696" s="117">
        <v>6.3034</v>
      </c>
      <c r="F696" s="76" t="s">
        <v>804</v>
      </c>
      <c r="G696" s="73" t="s">
        <v>1123</v>
      </c>
      <c r="H696" s="73" t="s">
        <v>446</v>
      </c>
      <c r="I696" s="73" t="s">
        <v>532</v>
      </c>
      <c r="J696" s="127" t="s">
        <v>455</v>
      </c>
      <c r="K696" s="127" t="s">
        <v>533</v>
      </c>
      <c r="L696" s="73" t="s">
        <v>539</v>
      </c>
      <c r="M696" s="96"/>
    </row>
    <row r="697" spans="1:13" ht="19.5" customHeight="1">
      <c r="A697" s="71">
        <v>524</v>
      </c>
      <c r="B697" s="72">
        <v>39997</v>
      </c>
      <c r="C697" s="73" t="s">
        <v>289</v>
      </c>
      <c r="D697" s="74">
        <v>70</v>
      </c>
      <c r="E697" s="117">
        <v>10.2613</v>
      </c>
      <c r="F697" s="76" t="s">
        <v>804</v>
      </c>
      <c r="G697" s="73" t="s">
        <v>953</v>
      </c>
      <c r="H697" s="73" t="s">
        <v>446</v>
      </c>
      <c r="I697" s="73" t="s">
        <v>532</v>
      </c>
      <c r="J697" s="127" t="s">
        <v>455</v>
      </c>
      <c r="K697" s="127" t="s">
        <v>533</v>
      </c>
      <c r="L697" s="73" t="s">
        <v>539</v>
      </c>
      <c r="M697" s="96"/>
    </row>
    <row r="698" spans="1:13" ht="19.5" customHeight="1">
      <c r="A698" s="71">
        <v>525</v>
      </c>
      <c r="B698" s="72">
        <v>40000</v>
      </c>
      <c r="C698" s="73" t="s">
        <v>1046</v>
      </c>
      <c r="D698" s="74">
        <v>65</v>
      </c>
      <c r="E698" s="117">
        <v>9.5284</v>
      </c>
      <c r="F698" s="76" t="s">
        <v>804</v>
      </c>
      <c r="G698" s="73" t="s">
        <v>1047</v>
      </c>
      <c r="H698" s="73" t="s">
        <v>446</v>
      </c>
      <c r="I698" s="73" t="s">
        <v>449</v>
      </c>
      <c r="J698" s="127" t="s">
        <v>455</v>
      </c>
      <c r="K698" s="127" t="s">
        <v>1026</v>
      </c>
      <c r="L698" s="73" t="s">
        <v>539</v>
      </c>
      <c r="M698" s="77"/>
    </row>
    <row r="699" spans="1:13" ht="19.5" customHeight="1">
      <c r="A699" s="71">
        <v>614</v>
      </c>
      <c r="B699" s="72">
        <v>40002</v>
      </c>
      <c r="C699" s="73" t="s">
        <v>217</v>
      </c>
      <c r="D699" s="74">
        <v>207</v>
      </c>
      <c r="E699" s="117">
        <v>30.3441</v>
      </c>
      <c r="F699" s="76" t="s">
        <v>804</v>
      </c>
      <c r="G699" s="73" t="s">
        <v>953</v>
      </c>
      <c r="H699" s="73" t="s">
        <v>446</v>
      </c>
      <c r="I699" s="73" t="s">
        <v>532</v>
      </c>
      <c r="J699" s="127" t="s">
        <v>455</v>
      </c>
      <c r="K699" s="127" t="s">
        <v>533</v>
      </c>
      <c r="L699" s="73" t="s">
        <v>539</v>
      </c>
      <c r="M699" s="77"/>
    </row>
    <row r="700" spans="1:13" ht="19.5" customHeight="1">
      <c r="A700" s="71">
        <v>505</v>
      </c>
      <c r="B700" s="72">
        <v>40007</v>
      </c>
      <c r="C700" s="73" t="s">
        <v>1031</v>
      </c>
      <c r="D700" s="74">
        <v>175</v>
      </c>
      <c r="E700" s="117">
        <v>25.6532</v>
      </c>
      <c r="F700" s="76" t="s">
        <v>804</v>
      </c>
      <c r="G700" s="73" t="s">
        <v>953</v>
      </c>
      <c r="H700" s="73" t="s">
        <v>446</v>
      </c>
      <c r="I700" s="73" t="s">
        <v>1030</v>
      </c>
      <c r="J700" s="127" t="s">
        <v>455</v>
      </c>
      <c r="K700" s="127" t="s">
        <v>533</v>
      </c>
      <c r="L700" s="73" t="s">
        <v>539</v>
      </c>
      <c r="M700" s="96"/>
    </row>
    <row r="701" spans="1:13" ht="19.5" customHeight="1">
      <c r="A701" s="71">
        <v>514</v>
      </c>
      <c r="B701" s="72">
        <v>40007</v>
      </c>
      <c r="C701" s="73" t="s">
        <v>118</v>
      </c>
      <c r="D701" s="74">
        <v>54</v>
      </c>
      <c r="E701" s="75">
        <v>7.9159</v>
      </c>
      <c r="F701" s="76" t="s">
        <v>922</v>
      </c>
      <c r="G701" s="73" t="s">
        <v>953</v>
      </c>
      <c r="H701" s="73" t="s">
        <v>446</v>
      </c>
      <c r="I701" s="73" t="s">
        <v>532</v>
      </c>
      <c r="J701" s="127" t="s">
        <v>455</v>
      </c>
      <c r="K701" s="127" t="s">
        <v>530</v>
      </c>
      <c r="L701" s="73" t="s">
        <v>539</v>
      </c>
      <c r="M701" s="77"/>
    </row>
    <row r="702" spans="1:13" ht="19.5" customHeight="1">
      <c r="A702" s="71">
        <v>493</v>
      </c>
      <c r="B702" s="72">
        <v>40013</v>
      </c>
      <c r="C702" s="73" t="s">
        <v>123</v>
      </c>
      <c r="D702" s="74">
        <v>29</v>
      </c>
      <c r="E702" s="75">
        <v>4.2511</v>
      </c>
      <c r="F702" s="76" t="s">
        <v>922</v>
      </c>
      <c r="G702" s="73" t="s">
        <v>1152</v>
      </c>
      <c r="H702" s="73" t="s">
        <v>446</v>
      </c>
      <c r="I702" s="73" t="s">
        <v>532</v>
      </c>
      <c r="J702" s="127" t="s">
        <v>455</v>
      </c>
      <c r="K702" s="127" t="s">
        <v>530</v>
      </c>
      <c r="L702" s="73" t="s">
        <v>539</v>
      </c>
      <c r="M702" s="77"/>
    </row>
    <row r="703" spans="1:13" ht="19.5" customHeight="1">
      <c r="A703" s="71">
        <v>480</v>
      </c>
      <c r="B703" s="72">
        <v>40016</v>
      </c>
      <c r="C703" s="73" t="s">
        <v>1031</v>
      </c>
      <c r="D703" s="74">
        <v>93</v>
      </c>
      <c r="E703" s="117">
        <v>13.6329</v>
      </c>
      <c r="F703" s="76" t="s">
        <v>804</v>
      </c>
      <c r="G703" s="73" t="s">
        <v>953</v>
      </c>
      <c r="H703" s="73" t="s">
        <v>446</v>
      </c>
      <c r="I703" s="73" t="s">
        <v>1030</v>
      </c>
      <c r="J703" s="127" t="s">
        <v>455</v>
      </c>
      <c r="K703" s="127" t="s">
        <v>533</v>
      </c>
      <c r="L703" s="73" t="s">
        <v>539</v>
      </c>
      <c r="M703" s="96"/>
    </row>
    <row r="704" spans="1:13" ht="19.5" customHeight="1">
      <c r="A704" s="71">
        <v>507</v>
      </c>
      <c r="B704" s="72">
        <v>40018</v>
      </c>
      <c r="C704" s="73" t="s">
        <v>1034</v>
      </c>
      <c r="D704" s="74">
        <v>50</v>
      </c>
      <c r="E704" s="117">
        <v>7.3295</v>
      </c>
      <c r="F704" s="76" t="s">
        <v>922</v>
      </c>
      <c r="G704" s="73" t="s">
        <v>953</v>
      </c>
      <c r="H704" s="73" t="s">
        <v>446</v>
      </c>
      <c r="I704" s="73" t="s">
        <v>1153</v>
      </c>
      <c r="J704" s="127" t="s">
        <v>455</v>
      </c>
      <c r="K704" s="127" t="s">
        <v>533</v>
      </c>
      <c r="L704" s="73" t="s">
        <v>539</v>
      </c>
      <c r="M704" s="96"/>
    </row>
    <row r="705" spans="1:13" ht="19.5" customHeight="1">
      <c r="A705" s="71">
        <v>515</v>
      </c>
      <c r="B705" s="72">
        <v>40019</v>
      </c>
      <c r="C705" s="73" t="s">
        <v>1035</v>
      </c>
      <c r="D705" s="74">
        <v>24</v>
      </c>
      <c r="E705" s="117">
        <v>3.5182</v>
      </c>
      <c r="F705" s="76" t="s">
        <v>922</v>
      </c>
      <c r="G705" s="73" t="s">
        <v>953</v>
      </c>
      <c r="H705" s="73" t="s">
        <v>446</v>
      </c>
      <c r="I705" s="73" t="s">
        <v>1030</v>
      </c>
      <c r="J705" s="127" t="s">
        <v>455</v>
      </c>
      <c r="K705" s="127" t="s">
        <v>533</v>
      </c>
      <c r="L705" s="73" t="s">
        <v>539</v>
      </c>
      <c r="M705" s="96"/>
    </row>
    <row r="706" spans="1:12" ht="19.5" customHeight="1">
      <c r="A706" s="79">
        <v>581</v>
      </c>
      <c r="B706" s="100">
        <v>40035</v>
      </c>
      <c r="C706" s="84" t="s">
        <v>168</v>
      </c>
      <c r="D706" s="101">
        <v>39</v>
      </c>
      <c r="E706" s="116">
        <v>5.71623</v>
      </c>
      <c r="F706" s="111" t="s">
        <v>804</v>
      </c>
      <c r="G706" s="73" t="s">
        <v>953</v>
      </c>
      <c r="H706" s="112" t="s">
        <v>446</v>
      </c>
      <c r="I706" s="84" t="s">
        <v>877</v>
      </c>
      <c r="J706" s="127" t="s">
        <v>455</v>
      </c>
      <c r="K706" s="96"/>
      <c r="L706" s="84" t="s">
        <v>539</v>
      </c>
    </row>
    <row r="707" spans="1:13" ht="19.5" customHeight="1">
      <c r="A707" s="71">
        <v>575</v>
      </c>
      <c r="B707" s="72">
        <v>40036</v>
      </c>
      <c r="C707" s="73" t="s">
        <v>169</v>
      </c>
      <c r="D707" s="74">
        <v>36</v>
      </c>
      <c r="E707" s="75">
        <v>5.2769</v>
      </c>
      <c r="F707" s="76" t="s">
        <v>922</v>
      </c>
      <c r="G707" s="73" t="s">
        <v>1123</v>
      </c>
      <c r="H707" s="73" t="s">
        <v>446</v>
      </c>
      <c r="I707" s="73" t="s">
        <v>532</v>
      </c>
      <c r="J707" s="73" t="s">
        <v>455</v>
      </c>
      <c r="K707" s="73" t="s">
        <v>533</v>
      </c>
      <c r="L707" s="73" t="s">
        <v>530</v>
      </c>
      <c r="M707" s="96"/>
    </row>
    <row r="708" spans="1:13" ht="19.5" customHeight="1">
      <c r="A708" s="71">
        <v>580</v>
      </c>
      <c r="B708" s="72">
        <v>40036</v>
      </c>
      <c r="C708" s="73" t="s">
        <v>170</v>
      </c>
      <c r="D708" s="74">
        <v>45</v>
      </c>
      <c r="E708" s="75">
        <v>6.5961</v>
      </c>
      <c r="F708" s="76" t="s">
        <v>804</v>
      </c>
      <c r="G708" s="73" t="s">
        <v>1123</v>
      </c>
      <c r="H708" s="73" t="s">
        <v>446</v>
      </c>
      <c r="I708" s="73" t="s">
        <v>532</v>
      </c>
      <c r="J708" s="73" t="s">
        <v>455</v>
      </c>
      <c r="K708" s="73" t="s">
        <v>533</v>
      </c>
      <c r="L708" s="73" t="s">
        <v>539</v>
      </c>
      <c r="M708" s="77"/>
    </row>
    <row r="709" spans="1:13" ht="19.5" customHeight="1">
      <c r="A709" s="71">
        <v>548</v>
      </c>
      <c r="B709" s="72">
        <v>40044</v>
      </c>
      <c r="C709" s="73" t="s">
        <v>325</v>
      </c>
      <c r="D709" s="74">
        <v>25</v>
      </c>
      <c r="E709" s="75">
        <v>3.6632</v>
      </c>
      <c r="F709" s="76" t="s">
        <v>922</v>
      </c>
      <c r="G709" s="73" t="s">
        <v>953</v>
      </c>
      <c r="H709" s="73" t="s">
        <v>446</v>
      </c>
      <c r="I709" s="73" t="s">
        <v>532</v>
      </c>
      <c r="J709" s="73" t="s">
        <v>455</v>
      </c>
      <c r="K709" s="73" t="s">
        <v>533</v>
      </c>
      <c r="L709" s="73" t="s">
        <v>530</v>
      </c>
      <c r="M709" s="77"/>
    </row>
    <row r="710" spans="1:13" ht="19.5" customHeight="1">
      <c r="A710" s="71">
        <v>550</v>
      </c>
      <c r="B710" s="72">
        <v>40044</v>
      </c>
      <c r="C710" s="73" t="s">
        <v>326</v>
      </c>
      <c r="D710" s="74">
        <v>82.5</v>
      </c>
      <c r="E710" s="75">
        <v>12.0887</v>
      </c>
      <c r="F710" s="76" t="s">
        <v>804</v>
      </c>
      <c r="G710" s="73" t="s">
        <v>953</v>
      </c>
      <c r="H710" s="73" t="s">
        <v>446</v>
      </c>
      <c r="I710" s="73" t="s">
        <v>532</v>
      </c>
      <c r="J710" s="73" t="s">
        <v>455</v>
      </c>
      <c r="K710" s="73" t="s">
        <v>533</v>
      </c>
      <c r="L710" s="73" t="s">
        <v>539</v>
      </c>
      <c r="M710" s="77"/>
    </row>
    <row r="711" spans="1:13" ht="19.5" customHeight="1">
      <c r="A711" s="71">
        <v>627</v>
      </c>
      <c r="B711" s="72">
        <v>40044</v>
      </c>
      <c r="C711" s="73" t="s">
        <v>188</v>
      </c>
      <c r="D711" s="74">
        <v>45</v>
      </c>
      <c r="E711" s="75">
        <v>6.5956</v>
      </c>
      <c r="F711" s="76" t="s">
        <v>922</v>
      </c>
      <c r="G711" s="73" t="s">
        <v>953</v>
      </c>
      <c r="H711" s="73" t="s">
        <v>446</v>
      </c>
      <c r="I711" s="73" t="s">
        <v>532</v>
      </c>
      <c r="J711" s="73" t="s">
        <v>455</v>
      </c>
      <c r="K711" s="73" t="s">
        <v>533</v>
      </c>
      <c r="L711" s="73" t="s">
        <v>539</v>
      </c>
      <c r="M711" s="77"/>
    </row>
    <row r="712" spans="1:13" ht="19.5" customHeight="1">
      <c r="A712" s="71">
        <v>576</v>
      </c>
      <c r="B712" s="72">
        <v>40045</v>
      </c>
      <c r="C712" s="73" t="s">
        <v>196</v>
      </c>
      <c r="D712" s="74">
        <v>25</v>
      </c>
      <c r="E712" s="75">
        <v>3.6632</v>
      </c>
      <c r="F712" s="76" t="s">
        <v>922</v>
      </c>
      <c r="G712" s="73" t="s">
        <v>1123</v>
      </c>
      <c r="H712" s="73" t="s">
        <v>446</v>
      </c>
      <c r="I712" s="73" t="s">
        <v>532</v>
      </c>
      <c r="J712" s="73" t="s">
        <v>455</v>
      </c>
      <c r="K712" s="73" t="s">
        <v>533</v>
      </c>
      <c r="L712" s="73" t="s">
        <v>530</v>
      </c>
      <c r="M712" s="96"/>
    </row>
    <row r="713" spans="1:13" ht="19.5" customHeight="1">
      <c r="A713" s="71">
        <v>577</v>
      </c>
      <c r="B713" s="72">
        <v>40045</v>
      </c>
      <c r="C713" s="73" t="s">
        <v>197</v>
      </c>
      <c r="D713" s="74">
        <v>27</v>
      </c>
      <c r="E713" s="75">
        <v>3.9574</v>
      </c>
      <c r="F713" s="76" t="s">
        <v>922</v>
      </c>
      <c r="G713" s="73" t="s">
        <v>1123</v>
      </c>
      <c r="H713" s="73" t="s">
        <v>446</v>
      </c>
      <c r="I713" s="73" t="s">
        <v>532</v>
      </c>
      <c r="J713" s="73" t="s">
        <v>455</v>
      </c>
      <c r="K713" s="73" t="s">
        <v>533</v>
      </c>
      <c r="L713" s="73" t="s">
        <v>539</v>
      </c>
      <c r="M713" s="96"/>
    </row>
    <row r="714" spans="1:13" ht="19.5" customHeight="1">
      <c r="A714" s="71">
        <v>582</v>
      </c>
      <c r="B714" s="72">
        <v>40048</v>
      </c>
      <c r="C714" s="73" t="s">
        <v>340</v>
      </c>
      <c r="D714" s="74">
        <v>57</v>
      </c>
      <c r="E714" s="75">
        <v>8.3562</v>
      </c>
      <c r="F714" s="76" t="s">
        <v>804</v>
      </c>
      <c r="G714" s="73" t="s">
        <v>953</v>
      </c>
      <c r="H714" s="73" t="s">
        <v>446</v>
      </c>
      <c r="I714" s="73" t="s">
        <v>532</v>
      </c>
      <c r="J714" s="73" t="s">
        <v>455</v>
      </c>
      <c r="K714" s="73" t="s">
        <v>533</v>
      </c>
      <c r="L714" s="73" t="s">
        <v>539</v>
      </c>
      <c r="M714" s="77"/>
    </row>
    <row r="715" spans="1:13" ht="19.5" customHeight="1">
      <c r="A715" s="71">
        <v>638</v>
      </c>
      <c r="B715" s="72">
        <v>40053</v>
      </c>
      <c r="C715" s="73" t="s">
        <v>242</v>
      </c>
      <c r="D715" s="74">
        <v>51</v>
      </c>
      <c r="E715" s="75">
        <v>7.4751</v>
      </c>
      <c r="F715" s="76" t="s">
        <v>922</v>
      </c>
      <c r="G715" s="73" t="s">
        <v>953</v>
      </c>
      <c r="H715" s="73" t="s">
        <v>446</v>
      </c>
      <c r="I715" s="73" t="s">
        <v>532</v>
      </c>
      <c r="J715" s="73" t="s">
        <v>455</v>
      </c>
      <c r="K715" s="73" t="s">
        <v>533</v>
      </c>
      <c r="L715" s="73" t="s">
        <v>539</v>
      </c>
      <c r="M715" s="96"/>
    </row>
    <row r="716" spans="1:13" ht="19.5" customHeight="1">
      <c r="A716" s="71">
        <v>636</v>
      </c>
      <c r="B716" s="72">
        <v>40056</v>
      </c>
      <c r="C716" s="73" t="s">
        <v>245</v>
      </c>
      <c r="D716" s="74">
        <v>42</v>
      </c>
      <c r="E716" s="75">
        <v>6.1559</v>
      </c>
      <c r="F716" s="76" t="s">
        <v>922</v>
      </c>
      <c r="G716" s="73" t="s">
        <v>1152</v>
      </c>
      <c r="H716" s="73" t="s">
        <v>446</v>
      </c>
      <c r="I716" s="73" t="s">
        <v>532</v>
      </c>
      <c r="J716" s="73" t="s">
        <v>455</v>
      </c>
      <c r="K716" s="73" t="s">
        <v>533</v>
      </c>
      <c r="L716" s="73" t="s">
        <v>539</v>
      </c>
      <c r="M716" s="96"/>
    </row>
    <row r="717" spans="1:13" ht="19.5" customHeight="1">
      <c r="A717" s="71">
        <v>641</v>
      </c>
      <c r="B717" s="72">
        <v>40057</v>
      </c>
      <c r="C717" s="73" t="s">
        <v>247</v>
      </c>
      <c r="D717" s="74">
        <v>31</v>
      </c>
      <c r="E717" s="75">
        <v>4.5474</v>
      </c>
      <c r="F717" s="76" t="s">
        <v>804</v>
      </c>
      <c r="G717" s="73" t="s">
        <v>953</v>
      </c>
      <c r="H717" s="73" t="s">
        <v>446</v>
      </c>
      <c r="I717" s="73" t="s">
        <v>532</v>
      </c>
      <c r="J717" s="73" t="s">
        <v>455</v>
      </c>
      <c r="K717" s="73" t="s">
        <v>533</v>
      </c>
      <c r="L717" s="73" t="s">
        <v>539</v>
      </c>
      <c r="M717" s="77"/>
    </row>
    <row r="718" spans="1:13" ht="19.5" customHeight="1">
      <c r="A718" s="71">
        <v>626</v>
      </c>
      <c r="B718" s="72">
        <v>40060</v>
      </c>
      <c r="C718" s="73" t="s">
        <v>147</v>
      </c>
      <c r="D718" s="74">
        <v>270</v>
      </c>
      <c r="E718" s="75">
        <v>39.6063</v>
      </c>
      <c r="F718" s="76" t="s">
        <v>804</v>
      </c>
      <c r="G718" s="73" t="s">
        <v>953</v>
      </c>
      <c r="H718" s="73" t="s">
        <v>446</v>
      </c>
      <c r="I718" s="73" t="s">
        <v>532</v>
      </c>
      <c r="J718" s="73" t="s">
        <v>455</v>
      </c>
      <c r="K718" s="73" t="s">
        <v>533</v>
      </c>
      <c r="L718" s="73" t="s">
        <v>539</v>
      </c>
      <c r="M718" s="96"/>
    </row>
    <row r="719" spans="1:13" ht="19.5" customHeight="1">
      <c r="A719" s="71">
        <v>661</v>
      </c>
      <c r="B719" s="72">
        <v>40065</v>
      </c>
      <c r="C719" s="73" t="s">
        <v>275</v>
      </c>
      <c r="D719" s="74">
        <v>54</v>
      </c>
      <c r="E719" s="75">
        <v>7.9213</v>
      </c>
      <c r="F719" s="76" t="s">
        <v>922</v>
      </c>
      <c r="G719" s="73" t="s">
        <v>953</v>
      </c>
      <c r="H719" s="73" t="s">
        <v>446</v>
      </c>
      <c r="I719" s="73" t="s">
        <v>532</v>
      </c>
      <c r="J719" s="73" t="s">
        <v>455</v>
      </c>
      <c r="K719" s="73" t="s">
        <v>533</v>
      </c>
      <c r="L719" s="73" t="s">
        <v>539</v>
      </c>
      <c r="M719" s="77"/>
    </row>
    <row r="720" spans="1:12" ht="19.5" customHeight="1">
      <c r="A720" s="79">
        <v>662</v>
      </c>
      <c r="B720" s="100">
        <v>40070</v>
      </c>
      <c r="C720" s="84" t="s">
        <v>413</v>
      </c>
      <c r="D720" s="101">
        <v>109</v>
      </c>
      <c r="E720" s="83">
        <v>15.989461538461539</v>
      </c>
      <c r="F720" s="111" t="s">
        <v>804</v>
      </c>
      <c r="G720" s="73" t="s">
        <v>953</v>
      </c>
      <c r="H720" s="112" t="s">
        <v>446</v>
      </c>
      <c r="I720" s="84" t="s">
        <v>877</v>
      </c>
      <c r="J720" s="73" t="s">
        <v>455</v>
      </c>
      <c r="K720" s="85"/>
      <c r="L720" s="84" t="s">
        <v>530</v>
      </c>
    </row>
    <row r="721" spans="1:13" ht="19.5" customHeight="1">
      <c r="A721" s="71">
        <v>674</v>
      </c>
      <c r="B721" s="72">
        <v>40083</v>
      </c>
      <c r="C721" s="73" t="s">
        <v>354</v>
      </c>
      <c r="D721" s="74">
        <v>25</v>
      </c>
      <c r="E721" s="75">
        <v>3.6672</v>
      </c>
      <c r="F721" s="76" t="s">
        <v>922</v>
      </c>
      <c r="G721" s="73" t="s">
        <v>953</v>
      </c>
      <c r="H721" s="73" t="s">
        <v>446</v>
      </c>
      <c r="I721" s="73" t="s">
        <v>532</v>
      </c>
      <c r="J721" s="73" t="s">
        <v>455</v>
      </c>
      <c r="K721" s="73" t="s">
        <v>533</v>
      </c>
      <c r="L721" s="73" t="s">
        <v>539</v>
      </c>
      <c r="M721" s="77"/>
    </row>
    <row r="722" spans="1:13" ht="19.5" customHeight="1">
      <c r="A722" s="71">
        <v>892</v>
      </c>
      <c r="B722" s="72">
        <v>40100</v>
      </c>
      <c r="C722" s="73" t="s">
        <v>226</v>
      </c>
      <c r="D722" s="74">
        <v>84</v>
      </c>
      <c r="E722" s="75">
        <v>12.322</v>
      </c>
      <c r="F722" s="76" t="s">
        <v>804</v>
      </c>
      <c r="G722" s="73" t="s">
        <v>953</v>
      </c>
      <c r="H722" s="73" t="s">
        <v>446</v>
      </c>
      <c r="I722" s="73" t="s">
        <v>532</v>
      </c>
      <c r="J722" s="73" t="s">
        <v>455</v>
      </c>
      <c r="K722" s="73" t="s">
        <v>533</v>
      </c>
      <c r="L722" s="73" t="s">
        <v>539</v>
      </c>
      <c r="M722" s="96"/>
    </row>
    <row r="723" spans="1:13" ht="19.5" customHeight="1">
      <c r="A723" s="71">
        <v>889</v>
      </c>
      <c r="B723" s="72">
        <v>40109</v>
      </c>
      <c r="C723" s="73" t="s">
        <v>358</v>
      </c>
      <c r="D723" s="74">
        <v>107</v>
      </c>
      <c r="E723" s="75">
        <v>15.6958</v>
      </c>
      <c r="F723" s="76" t="s">
        <v>804</v>
      </c>
      <c r="G723" s="73" t="s">
        <v>953</v>
      </c>
      <c r="H723" s="73" t="s">
        <v>446</v>
      </c>
      <c r="I723" s="73" t="s">
        <v>532</v>
      </c>
      <c r="J723" s="73" t="s">
        <v>455</v>
      </c>
      <c r="K723" s="73" t="s">
        <v>533</v>
      </c>
      <c r="L723" s="73" t="s">
        <v>539</v>
      </c>
      <c r="M723" s="96"/>
    </row>
    <row r="724" spans="1:13" ht="19.5" customHeight="1">
      <c r="A724" s="71">
        <v>886</v>
      </c>
      <c r="B724" s="72">
        <v>40115</v>
      </c>
      <c r="C724" s="73" t="s">
        <v>264</v>
      </c>
      <c r="D724" s="74">
        <v>258</v>
      </c>
      <c r="E724" s="75">
        <v>37.846</v>
      </c>
      <c r="F724" s="76" t="s">
        <v>804</v>
      </c>
      <c r="G724" s="73" t="s">
        <v>953</v>
      </c>
      <c r="H724" s="73" t="s">
        <v>446</v>
      </c>
      <c r="I724" s="73" t="s">
        <v>532</v>
      </c>
      <c r="J724" s="73" t="s">
        <v>455</v>
      </c>
      <c r="K724" s="73" t="s">
        <v>533</v>
      </c>
      <c r="L724" s="73" t="s">
        <v>539</v>
      </c>
      <c r="M724" s="96"/>
    </row>
    <row r="725" spans="1:13" ht="19.5" customHeight="1">
      <c r="A725" s="71">
        <v>916</v>
      </c>
      <c r="B725" s="72">
        <v>40120</v>
      </c>
      <c r="C725" s="73" t="s">
        <v>280</v>
      </c>
      <c r="D725" s="74">
        <v>56</v>
      </c>
      <c r="E725" s="75">
        <v>8.2124</v>
      </c>
      <c r="F725" s="76" t="s">
        <v>804</v>
      </c>
      <c r="G725" s="73" t="s">
        <v>953</v>
      </c>
      <c r="H725" s="73" t="s">
        <v>446</v>
      </c>
      <c r="I725" s="73" t="s">
        <v>532</v>
      </c>
      <c r="J725" s="73" t="s">
        <v>455</v>
      </c>
      <c r="K725" s="73" t="s">
        <v>837</v>
      </c>
      <c r="L725" s="73" t="s">
        <v>539</v>
      </c>
      <c r="M725" s="96"/>
    </row>
    <row r="726" spans="1:13" ht="19.5" customHeight="1">
      <c r="A726" s="104">
        <v>924</v>
      </c>
      <c r="B726" s="105">
        <v>40145</v>
      </c>
      <c r="C726" s="106" t="s">
        <v>408</v>
      </c>
      <c r="D726" s="107">
        <v>97</v>
      </c>
      <c r="E726" s="126">
        <v>14.225</v>
      </c>
      <c r="F726" s="108" t="s">
        <v>804</v>
      </c>
      <c r="G726" s="73" t="s">
        <v>953</v>
      </c>
      <c r="H726" s="106" t="s">
        <v>446</v>
      </c>
      <c r="I726" s="106" t="s">
        <v>375</v>
      </c>
      <c r="J726" s="73" t="s">
        <v>455</v>
      </c>
      <c r="K726" s="106" t="s">
        <v>533</v>
      </c>
      <c r="L726" s="106" t="s">
        <v>539</v>
      </c>
      <c r="M726" s="77"/>
    </row>
    <row r="727" spans="1:13" ht="19.5" customHeight="1">
      <c r="A727" s="71">
        <v>924</v>
      </c>
      <c r="B727" s="72">
        <v>40145</v>
      </c>
      <c r="C727" s="73" t="s">
        <v>408</v>
      </c>
      <c r="D727" s="74">
        <v>97</v>
      </c>
      <c r="E727" s="75">
        <v>14.225</v>
      </c>
      <c r="F727" s="76" t="s">
        <v>804</v>
      </c>
      <c r="G727" s="73" t="s">
        <v>953</v>
      </c>
      <c r="H727" s="73" t="s">
        <v>446</v>
      </c>
      <c r="I727" s="73" t="s">
        <v>532</v>
      </c>
      <c r="J727" s="73" t="s">
        <v>455</v>
      </c>
      <c r="K727" s="73" t="s">
        <v>533</v>
      </c>
      <c r="L727" s="73" t="s">
        <v>539</v>
      </c>
      <c r="M727" s="77"/>
    </row>
    <row r="728" spans="1:13" ht="19.5" customHeight="1">
      <c r="A728" s="71">
        <v>917</v>
      </c>
      <c r="B728" s="72">
        <v>40113</v>
      </c>
      <c r="C728" s="73" t="s">
        <v>258</v>
      </c>
      <c r="D728" s="74" t="s">
        <v>530</v>
      </c>
      <c r="E728" s="75">
        <v>440.07</v>
      </c>
      <c r="F728" s="76" t="s">
        <v>259</v>
      </c>
      <c r="G728" s="73" t="s">
        <v>724</v>
      </c>
      <c r="H728" s="73" t="s">
        <v>446</v>
      </c>
      <c r="I728" s="73" t="s">
        <v>532</v>
      </c>
      <c r="J728" s="73" t="s">
        <v>455</v>
      </c>
      <c r="K728" s="73" t="s">
        <v>533</v>
      </c>
      <c r="L728" s="73" t="s">
        <v>539</v>
      </c>
      <c r="M728" s="96"/>
    </row>
    <row r="729" spans="1:13" ht="19.5" customHeight="1">
      <c r="A729" s="71">
        <v>1084</v>
      </c>
      <c r="B729" s="72">
        <v>40118</v>
      </c>
      <c r="C729" s="73" t="s">
        <v>381</v>
      </c>
      <c r="D729" s="74" t="s">
        <v>530</v>
      </c>
      <c r="E729" s="75">
        <v>1534.5</v>
      </c>
      <c r="F729" s="76" t="s">
        <v>382</v>
      </c>
      <c r="G729" s="73" t="s">
        <v>724</v>
      </c>
      <c r="H729" s="73" t="s">
        <v>446</v>
      </c>
      <c r="I729" s="73" t="s">
        <v>532</v>
      </c>
      <c r="J729" s="73" t="s">
        <v>455</v>
      </c>
      <c r="K729" s="73" t="s">
        <v>533</v>
      </c>
      <c r="L729" s="73" t="s">
        <v>539</v>
      </c>
      <c r="M729" s="96"/>
    </row>
    <row r="730" spans="1:13" ht="19.5" customHeight="1">
      <c r="A730" s="71">
        <v>7</v>
      </c>
      <c r="B730" s="72">
        <v>39820</v>
      </c>
      <c r="C730" s="73" t="s">
        <v>784</v>
      </c>
      <c r="D730" s="74">
        <v>10</v>
      </c>
      <c r="E730" s="75">
        <v>1.4655</v>
      </c>
      <c r="F730" s="76" t="s">
        <v>865</v>
      </c>
      <c r="G730" s="73" t="s">
        <v>740</v>
      </c>
      <c r="H730" s="73" t="s">
        <v>446</v>
      </c>
      <c r="I730" s="73" t="s">
        <v>532</v>
      </c>
      <c r="J730" s="73" t="s">
        <v>455</v>
      </c>
      <c r="K730" s="73" t="s">
        <v>533</v>
      </c>
      <c r="L730" s="73" t="s">
        <v>530</v>
      </c>
      <c r="M730" s="77"/>
    </row>
    <row r="731" spans="1:12" ht="19.5" customHeight="1">
      <c r="A731" s="71">
        <v>11</v>
      </c>
      <c r="B731" s="72">
        <v>39823</v>
      </c>
      <c r="C731" s="73" t="s">
        <v>787</v>
      </c>
      <c r="D731" s="74">
        <v>17</v>
      </c>
      <c r="E731" s="75">
        <v>2.4914</v>
      </c>
      <c r="F731" s="76" t="s">
        <v>788</v>
      </c>
      <c r="G731" s="73" t="s">
        <v>740</v>
      </c>
      <c r="H731" s="73" t="s">
        <v>446</v>
      </c>
      <c r="I731" s="73" t="s">
        <v>532</v>
      </c>
      <c r="J731" s="73" t="s">
        <v>455</v>
      </c>
      <c r="K731" s="73" t="s">
        <v>533</v>
      </c>
      <c r="L731" s="73" t="s">
        <v>539</v>
      </c>
    </row>
    <row r="732" spans="1:12" ht="19.5" customHeight="1">
      <c r="A732" s="71">
        <v>13</v>
      </c>
      <c r="B732" s="72">
        <v>39824</v>
      </c>
      <c r="C732" s="73" t="s">
        <v>574</v>
      </c>
      <c r="D732" s="74">
        <v>11</v>
      </c>
      <c r="E732" s="75">
        <v>1.612</v>
      </c>
      <c r="F732" s="76" t="s">
        <v>788</v>
      </c>
      <c r="G732" s="73" t="s">
        <v>740</v>
      </c>
      <c r="H732" s="73" t="s">
        <v>446</v>
      </c>
      <c r="I732" s="73" t="s">
        <v>532</v>
      </c>
      <c r="J732" s="73" t="s">
        <v>455</v>
      </c>
      <c r="K732" s="73" t="s">
        <v>533</v>
      </c>
      <c r="L732" s="73" t="s">
        <v>539</v>
      </c>
    </row>
    <row r="733" spans="1:12" ht="19.5" customHeight="1">
      <c r="A733" s="71">
        <v>14</v>
      </c>
      <c r="B733" s="72">
        <v>39824</v>
      </c>
      <c r="C733" s="73" t="s">
        <v>573</v>
      </c>
      <c r="D733" s="74">
        <v>15</v>
      </c>
      <c r="E733" s="75">
        <v>2.1982</v>
      </c>
      <c r="F733" s="76" t="s">
        <v>788</v>
      </c>
      <c r="G733" s="73" t="s">
        <v>740</v>
      </c>
      <c r="H733" s="73" t="s">
        <v>446</v>
      </c>
      <c r="I733" s="73" t="s">
        <v>532</v>
      </c>
      <c r="J733" s="73" t="s">
        <v>455</v>
      </c>
      <c r="K733" s="73" t="s">
        <v>535</v>
      </c>
      <c r="L733" s="73" t="s">
        <v>530</v>
      </c>
    </row>
    <row r="734" spans="1:12" ht="19.5" customHeight="1">
      <c r="A734" s="71">
        <v>15</v>
      </c>
      <c r="B734" s="72">
        <v>39824</v>
      </c>
      <c r="C734" s="73" t="s">
        <v>573</v>
      </c>
      <c r="D734" s="74">
        <v>32</v>
      </c>
      <c r="E734" s="75">
        <v>4.6896</v>
      </c>
      <c r="F734" s="76" t="s">
        <v>788</v>
      </c>
      <c r="G734" s="73" t="s">
        <v>740</v>
      </c>
      <c r="H734" s="73" t="s">
        <v>446</v>
      </c>
      <c r="I734" s="73" t="s">
        <v>532</v>
      </c>
      <c r="J734" s="73" t="s">
        <v>455</v>
      </c>
      <c r="K734" s="73" t="s">
        <v>535</v>
      </c>
      <c r="L734" s="73" t="s">
        <v>530</v>
      </c>
    </row>
    <row r="735" spans="1:12" ht="19.5" customHeight="1">
      <c r="A735" s="71">
        <v>17</v>
      </c>
      <c r="B735" s="72">
        <v>39825</v>
      </c>
      <c r="C735" s="73" t="s">
        <v>578</v>
      </c>
      <c r="D735" s="74">
        <v>27</v>
      </c>
      <c r="E735" s="75">
        <v>3.9568</v>
      </c>
      <c r="F735" s="76" t="s">
        <v>788</v>
      </c>
      <c r="G735" s="73" t="s">
        <v>740</v>
      </c>
      <c r="H735" s="73" t="s">
        <v>446</v>
      </c>
      <c r="I735" s="73" t="s">
        <v>532</v>
      </c>
      <c r="J735" s="73" t="s">
        <v>455</v>
      </c>
      <c r="K735" s="73" t="s">
        <v>533</v>
      </c>
      <c r="L735" s="73" t="s">
        <v>530</v>
      </c>
    </row>
    <row r="736" spans="1:12" ht="19.5" customHeight="1">
      <c r="A736" s="71">
        <v>18</v>
      </c>
      <c r="B736" s="72">
        <v>39825</v>
      </c>
      <c r="C736" s="73" t="s">
        <v>577</v>
      </c>
      <c r="D736" s="74">
        <v>10</v>
      </c>
      <c r="E736" s="75">
        <v>1.4655</v>
      </c>
      <c r="F736" s="76" t="s">
        <v>788</v>
      </c>
      <c r="G736" s="73" t="s">
        <v>740</v>
      </c>
      <c r="H736" s="73" t="s">
        <v>446</v>
      </c>
      <c r="I736" s="73" t="s">
        <v>532</v>
      </c>
      <c r="J736" s="73" t="s">
        <v>455</v>
      </c>
      <c r="K736" s="73" t="s">
        <v>533</v>
      </c>
      <c r="L736" s="73" t="s">
        <v>539</v>
      </c>
    </row>
    <row r="737" spans="1:13" ht="19.5" customHeight="1">
      <c r="A737" s="71">
        <v>20</v>
      </c>
      <c r="B737" s="72">
        <v>39827</v>
      </c>
      <c r="C737" s="73" t="s">
        <v>798</v>
      </c>
      <c r="D737" s="74">
        <v>33</v>
      </c>
      <c r="E737" s="75">
        <v>4.8362</v>
      </c>
      <c r="F737" s="76" t="s">
        <v>788</v>
      </c>
      <c r="G737" s="73" t="s">
        <v>740</v>
      </c>
      <c r="H737" s="73" t="s">
        <v>446</v>
      </c>
      <c r="I737" s="73" t="s">
        <v>532</v>
      </c>
      <c r="J737" s="73" t="s">
        <v>455</v>
      </c>
      <c r="K737" s="73" t="s">
        <v>533</v>
      </c>
      <c r="L737" s="73" t="s">
        <v>530</v>
      </c>
      <c r="M737" s="77"/>
    </row>
    <row r="738" spans="1:12" ht="19.5" customHeight="1">
      <c r="A738" s="71">
        <v>21</v>
      </c>
      <c r="B738" s="72">
        <v>39827</v>
      </c>
      <c r="C738" s="73" t="s">
        <v>799</v>
      </c>
      <c r="D738" s="74">
        <v>14</v>
      </c>
      <c r="E738" s="75">
        <v>2.0517</v>
      </c>
      <c r="F738" s="76" t="s">
        <v>788</v>
      </c>
      <c r="G738" s="73" t="s">
        <v>740</v>
      </c>
      <c r="H738" s="73" t="s">
        <v>446</v>
      </c>
      <c r="I738" s="73" t="s">
        <v>532</v>
      </c>
      <c r="J738" s="73" t="s">
        <v>455</v>
      </c>
      <c r="K738" s="73" t="s">
        <v>533</v>
      </c>
      <c r="L738" s="73" t="s">
        <v>530</v>
      </c>
    </row>
    <row r="739" spans="1:12" ht="19.5" customHeight="1">
      <c r="A739" s="71">
        <v>23</v>
      </c>
      <c r="B739" s="72">
        <v>39829</v>
      </c>
      <c r="C739" s="73" t="s">
        <v>674</v>
      </c>
      <c r="D739" s="74">
        <v>33</v>
      </c>
      <c r="E739" s="75">
        <v>4.8362</v>
      </c>
      <c r="F739" s="76" t="s">
        <v>788</v>
      </c>
      <c r="G739" s="73" t="s">
        <v>740</v>
      </c>
      <c r="H739" s="73" t="s">
        <v>446</v>
      </c>
      <c r="I739" s="73" t="s">
        <v>532</v>
      </c>
      <c r="J739" s="73" t="s">
        <v>455</v>
      </c>
      <c r="K739" s="73" t="s">
        <v>535</v>
      </c>
      <c r="L739" s="73" t="s">
        <v>530</v>
      </c>
    </row>
    <row r="740" spans="1:13" ht="19.5" customHeight="1">
      <c r="A740" s="71">
        <v>24</v>
      </c>
      <c r="B740" s="72">
        <v>39830</v>
      </c>
      <c r="C740" s="73" t="s">
        <v>562</v>
      </c>
      <c r="D740" s="74">
        <v>15</v>
      </c>
      <c r="E740" s="75">
        <v>2.1982</v>
      </c>
      <c r="F740" s="76" t="s">
        <v>788</v>
      </c>
      <c r="G740" s="73" t="s">
        <v>740</v>
      </c>
      <c r="H740" s="73" t="s">
        <v>446</v>
      </c>
      <c r="I740" s="73" t="s">
        <v>532</v>
      </c>
      <c r="J740" s="73" t="s">
        <v>455</v>
      </c>
      <c r="K740" s="73" t="s">
        <v>533</v>
      </c>
      <c r="L740" s="73" t="s">
        <v>530</v>
      </c>
      <c r="M740" s="77"/>
    </row>
    <row r="741" spans="1:12" ht="19.5" customHeight="1">
      <c r="A741" s="71">
        <v>25</v>
      </c>
      <c r="B741" s="72">
        <v>39830</v>
      </c>
      <c r="C741" s="73" t="s">
        <v>563</v>
      </c>
      <c r="D741" s="74">
        <v>15</v>
      </c>
      <c r="E741" s="75">
        <v>2.1982</v>
      </c>
      <c r="F741" s="76" t="s">
        <v>788</v>
      </c>
      <c r="G741" s="73" t="s">
        <v>740</v>
      </c>
      <c r="H741" s="73" t="s">
        <v>446</v>
      </c>
      <c r="I741" s="73" t="s">
        <v>532</v>
      </c>
      <c r="J741" s="73" t="s">
        <v>455</v>
      </c>
      <c r="K741" s="73" t="s">
        <v>533</v>
      </c>
      <c r="L741" s="73" t="s">
        <v>530</v>
      </c>
    </row>
    <row r="742" spans="1:12" ht="19.5" customHeight="1">
      <c r="A742" s="71">
        <v>26</v>
      </c>
      <c r="B742" s="72">
        <v>39830</v>
      </c>
      <c r="C742" s="73" t="s">
        <v>564</v>
      </c>
      <c r="D742" s="74">
        <v>14</v>
      </c>
      <c r="E742" s="75">
        <v>2.0517</v>
      </c>
      <c r="F742" s="76" t="s">
        <v>788</v>
      </c>
      <c r="G742" s="73" t="s">
        <v>740</v>
      </c>
      <c r="H742" s="73" t="s">
        <v>446</v>
      </c>
      <c r="I742" s="73" t="s">
        <v>532</v>
      </c>
      <c r="J742" s="73" t="s">
        <v>455</v>
      </c>
      <c r="K742" s="73" t="s">
        <v>533</v>
      </c>
      <c r="L742" s="73" t="s">
        <v>530</v>
      </c>
    </row>
    <row r="743" spans="1:12" ht="19.5" customHeight="1">
      <c r="A743" s="71">
        <v>29</v>
      </c>
      <c r="B743" s="72">
        <v>39832</v>
      </c>
      <c r="C743" s="73" t="s">
        <v>567</v>
      </c>
      <c r="D743" s="74">
        <v>31</v>
      </c>
      <c r="E743" s="75">
        <v>4.543</v>
      </c>
      <c r="F743" s="76" t="s">
        <v>788</v>
      </c>
      <c r="G743" s="73" t="s">
        <v>740</v>
      </c>
      <c r="H743" s="73" t="s">
        <v>446</v>
      </c>
      <c r="I743" s="73" t="s">
        <v>532</v>
      </c>
      <c r="J743" s="73" t="s">
        <v>455</v>
      </c>
      <c r="K743" s="73" t="s">
        <v>533</v>
      </c>
      <c r="L743" s="73" t="s">
        <v>530</v>
      </c>
    </row>
    <row r="744" spans="1:12" ht="19.5" customHeight="1">
      <c r="A744" s="71">
        <v>34</v>
      </c>
      <c r="B744" s="72">
        <v>39834</v>
      </c>
      <c r="C744" s="73" t="s">
        <v>570</v>
      </c>
      <c r="D744" s="74">
        <v>14</v>
      </c>
      <c r="E744" s="75">
        <v>2.0517</v>
      </c>
      <c r="F744" s="76" t="s">
        <v>788</v>
      </c>
      <c r="G744" s="73" t="s">
        <v>740</v>
      </c>
      <c r="H744" s="73" t="s">
        <v>446</v>
      </c>
      <c r="I744" s="73" t="s">
        <v>532</v>
      </c>
      <c r="J744" s="73" t="s">
        <v>455</v>
      </c>
      <c r="K744" s="73" t="s">
        <v>533</v>
      </c>
      <c r="L744" s="73" t="s">
        <v>530</v>
      </c>
    </row>
    <row r="745" spans="1:12" ht="19.5" customHeight="1">
      <c r="A745" s="71">
        <v>35</v>
      </c>
      <c r="B745" s="72">
        <v>39835</v>
      </c>
      <c r="C745" s="73" t="s">
        <v>1061</v>
      </c>
      <c r="D745" s="74">
        <v>20</v>
      </c>
      <c r="E745" s="75">
        <v>2.931</v>
      </c>
      <c r="F745" s="76" t="s">
        <v>788</v>
      </c>
      <c r="G745" s="73" t="s">
        <v>740</v>
      </c>
      <c r="H745" s="73" t="s">
        <v>446</v>
      </c>
      <c r="I745" s="73" t="s">
        <v>532</v>
      </c>
      <c r="J745" s="73" t="s">
        <v>455</v>
      </c>
      <c r="K745" s="73" t="s">
        <v>533</v>
      </c>
      <c r="L745" s="73" t="s">
        <v>530</v>
      </c>
    </row>
    <row r="746" spans="1:12" ht="19.5" customHeight="1">
      <c r="A746" s="71">
        <v>38</v>
      </c>
      <c r="B746" s="72">
        <v>39836</v>
      </c>
      <c r="C746" s="73" t="s">
        <v>978</v>
      </c>
      <c r="D746" s="74">
        <v>10</v>
      </c>
      <c r="E746" s="75">
        <v>1.4655</v>
      </c>
      <c r="F746" s="76" t="s">
        <v>788</v>
      </c>
      <c r="G746" s="73" t="s">
        <v>740</v>
      </c>
      <c r="H746" s="73" t="s">
        <v>446</v>
      </c>
      <c r="I746" s="73" t="s">
        <v>532</v>
      </c>
      <c r="J746" s="73" t="s">
        <v>455</v>
      </c>
      <c r="K746" s="73" t="s">
        <v>533</v>
      </c>
      <c r="L746" s="73" t="s">
        <v>530</v>
      </c>
    </row>
    <row r="747" spans="1:12" ht="19.5" customHeight="1">
      <c r="A747" s="71">
        <v>39</v>
      </c>
      <c r="B747" s="72">
        <v>39836</v>
      </c>
      <c r="C747" s="73" t="s">
        <v>979</v>
      </c>
      <c r="D747" s="74">
        <v>12</v>
      </c>
      <c r="E747" s="75">
        <v>1.7586</v>
      </c>
      <c r="F747" s="76" t="s">
        <v>788</v>
      </c>
      <c r="G747" s="73" t="s">
        <v>740</v>
      </c>
      <c r="H747" s="73" t="s">
        <v>446</v>
      </c>
      <c r="I747" s="73" t="s">
        <v>532</v>
      </c>
      <c r="J747" s="73" t="s">
        <v>455</v>
      </c>
      <c r="K747" s="73" t="s">
        <v>533</v>
      </c>
      <c r="L747" s="73" t="s">
        <v>530</v>
      </c>
    </row>
    <row r="748" spans="1:12" ht="19.5" customHeight="1">
      <c r="A748" s="71">
        <v>40</v>
      </c>
      <c r="B748" s="72">
        <v>39836</v>
      </c>
      <c r="C748" s="73" t="s">
        <v>978</v>
      </c>
      <c r="D748" s="74">
        <v>13</v>
      </c>
      <c r="E748" s="75">
        <v>1.9052</v>
      </c>
      <c r="F748" s="76" t="s">
        <v>788</v>
      </c>
      <c r="G748" s="73" t="s">
        <v>740</v>
      </c>
      <c r="H748" s="73" t="s">
        <v>446</v>
      </c>
      <c r="I748" s="73" t="s">
        <v>532</v>
      </c>
      <c r="J748" s="73" t="s">
        <v>455</v>
      </c>
      <c r="K748" s="73" t="s">
        <v>533</v>
      </c>
      <c r="L748" s="73" t="s">
        <v>530</v>
      </c>
    </row>
    <row r="749" spans="1:12" ht="19.5" customHeight="1">
      <c r="A749" s="71">
        <v>41</v>
      </c>
      <c r="B749" s="72">
        <v>39836</v>
      </c>
      <c r="C749" s="73" t="s">
        <v>978</v>
      </c>
      <c r="D749" s="74">
        <v>13</v>
      </c>
      <c r="E749" s="75">
        <v>1.9052</v>
      </c>
      <c r="F749" s="76" t="s">
        <v>788</v>
      </c>
      <c r="G749" s="73" t="s">
        <v>740</v>
      </c>
      <c r="H749" s="73" t="s">
        <v>446</v>
      </c>
      <c r="I749" s="73" t="s">
        <v>532</v>
      </c>
      <c r="J749" s="73" t="s">
        <v>455</v>
      </c>
      <c r="K749" s="73" t="s">
        <v>533</v>
      </c>
      <c r="L749" s="73" t="s">
        <v>530</v>
      </c>
    </row>
    <row r="750" spans="1:13" ht="19.5" customHeight="1">
      <c r="A750" s="71">
        <v>45</v>
      </c>
      <c r="B750" s="72">
        <v>39842</v>
      </c>
      <c r="C750" s="73" t="s">
        <v>868</v>
      </c>
      <c r="D750" s="74">
        <v>15</v>
      </c>
      <c r="E750" s="75">
        <v>2.1982</v>
      </c>
      <c r="F750" s="76" t="s">
        <v>788</v>
      </c>
      <c r="G750" s="73" t="s">
        <v>740</v>
      </c>
      <c r="H750" s="73" t="s">
        <v>446</v>
      </c>
      <c r="I750" s="73" t="s">
        <v>532</v>
      </c>
      <c r="J750" s="73" t="s">
        <v>455</v>
      </c>
      <c r="K750" s="73" t="s">
        <v>533</v>
      </c>
      <c r="L750" s="73" t="s">
        <v>539</v>
      </c>
      <c r="M750" s="77"/>
    </row>
    <row r="751" spans="1:12" ht="19.5" customHeight="1">
      <c r="A751" s="71">
        <v>61</v>
      </c>
      <c r="B751" s="72">
        <v>39846</v>
      </c>
      <c r="C751" s="73" t="s">
        <v>907</v>
      </c>
      <c r="D751" s="74">
        <v>12</v>
      </c>
      <c r="E751" s="75">
        <v>1.758</v>
      </c>
      <c r="F751" s="76" t="s">
        <v>788</v>
      </c>
      <c r="G751" s="73" t="s">
        <v>740</v>
      </c>
      <c r="H751" s="73" t="s">
        <v>446</v>
      </c>
      <c r="I751" s="73" t="s">
        <v>532</v>
      </c>
      <c r="J751" s="73" t="s">
        <v>455</v>
      </c>
      <c r="K751" s="73" t="s">
        <v>533</v>
      </c>
      <c r="L751" s="73" t="s">
        <v>539</v>
      </c>
    </row>
    <row r="752" spans="1:12" ht="19.5" customHeight="1">
      <c r="A752" s="71">
        <v>62</v>
      </c>
      <c r="B752" s="72">
        <v>39847</v>
      </c>
      <c r="C752" s="73" t="s">
        <v>908</v>
      </c>
      <c r="D752" s="74">
        <v>16</v>
      </c>
      <c r="E752" s="75">
        <v>2.344</v>
      </c>
      <c r="F752" s="76" t="s">
        <v>788</v>
      </c>
      <c r="G752" s="73" t="s">
        <v>740</v>
      </c>
      <c r="H752" s="73" t="s">
        <v>446</v>
      </c>
      <c r="I752" s="73" t="s">
        <v>532</v>
      </c>
      <c r="J752" s="73" t="s">
        <v>455</v>
      </c>
      <c r="K752" s="73" t="s">
        <v>533</v>
      </c>
      <c r="L752" s="73" t="s">
        <v>539</v>
      </c>
    </row>
    <row r="753" spans="1:12" ht="19.5" customHeight="1">
      <c r="A753" s="71">
        <v>63</v>
      </c>
      <c r="B753" s="72">
        <v>39847</v>
      </c>
      <c r="C753" s="73" t="s">
        <v>910</v>
      </c>
      <c r="D753" s="74">
        <v>16</v>
      </c>
      <c r="E753" s="75">
        <v>2.344</v>
      </c>
      <c r="F753" s="76" t="s">
        <v>788</v>
      </c>
      <c r="G753" s="73" t="s">
        <v>740</v>
      </c>
      <c r="H753" s="73" t="s">
        <v>446</v>
      </c>
      <c r="I753" s="73" t="s">
        <v>532</v>
      </c>
      <c r="J753" s="73" t="s">
        <v>455</v>
      </c>
      <c r="K753" s="73" t="s">
        <v>533</v>
      </c>
      <c r="L753" s="73" t="s">
        <v>539</v>
      </c>
    </row>
    <row r="754" spans="1:12" ht="19.5" customHeight="1">
      <c r="A754" s="71">
        <v>64</v>
      </c>
      <c r="B754" s="72">
        <v>39847</v>
      </c>
      <c r="C754" s="73" t="s">
        <v>909</v>
      </c>
      <c r="D754" s="74">
        <v>14</v>
      </c>
      <c r="E754" s="75">
        <v>2.051</v>
      </c>
      <c r="F754" s="76" t="s">
        <v>788</v>
      </c>
      <c r="G754" s="73" t="s">
        <v>740</v>
      </c>
      <c r="H754" s="73" t="s">
        <v>446</v>
      </c>
      <c r="I754" s="73" t="s">
        <v>532</v>
      </c>
      <c r="J754" s="73" t="s">
        <v>455</v>
      </c>
      <c r="K754" s="73" t="s">
        <v>533</v>
      </c>
      <c r="L754" s="73" t="s">
        <v>539</v>
      </c>
    </row>
    <row r="755" spans="1:12" ht="19.5" customHeight="1">
      <c r="A755" s="71">
        <v>65</v>
      </c>
      <c r="B755" s="72">
        <v>39848</v>
      </c>
      <c r="C755" s="73" t="s">
        <v>911</v>
      </c>
      <c r="D755" s="74">
        <v>14</v>
      </c>
      <c r="E755" s="75">
        <v>2.051</v>
      </c>
      <c r="F755" s="76" t="s">
        <v>788</v>
      </c>
      <c r="G755" s="73" t="s">
        <v>740</v>
      </c>
      <c r="H755" s="73" t="s">
        <v>446</v>
      </c>
      <c r="I755" s="73" t="s">
        <v>532</v>
      </c>
      <c r="J755" s="73" t="s">
        <v>455</v>
      </c>
      <c r="K755" s="73" t="s">
        <v>533</v>
      </c>
      <c r="L755" s="73" t="s">
        <v>539</v>
      </c>
    </row>
    <row r="756" spans="1:12" ht="19.5" customHeight="1">
      <c r="A756" s="71">
        <v>66</v>
      </c>
      <c r="B756" s="72">
        <v>39848</v>
      </c>
      <c r="C756" s="73" t="s">
        <v>911</v>
      </c>
      <c r="D756" s="74">
        <v>14</v>
      </c>
      <c r="E756" s="75">
        <v>2.051</v>
      </c>
      <c r="F756" s="76" t="s">
        <v>788</v>
      </c>
      <c r="G756" s="73" t="s">
        <v>740</v>
      </c>
      <c r="H756" s="73" t="s">
        <v>446</v>
      </c>
      <c r="I756" s="73" t="s">
        <v>532</v>
      </c>
      <c r="J756" s="73" t="s">
        <v>455</v>
      </c>
      <c r="K756" s="73" t="s">
        <v>533</v>
      </c>
      <c r="L756" s="73" t="s">
        <v>539</v>
      </c>
    </row>
    <row r="757" spans="1:12" ht="19.5" customHeight="1">
      <c r="A757" s="71">
        <v>70</v>
      </c>
      <c r="B757" s="72">
        <v>39850</v>
      </c>
      <c r="C757" s="73" t="s">
        <v>907</v>
      </c>
      <c r="D757" s="74">
        <v>14</v>
      </c>
      <c r="E757" s="75">
        <v>2.051</v>
      </c>
      <c r="F757" s="76" t="s">
        <v>788</v>
      </c>
      <c r="G757" s="73" t="s">
        <v>740</v>
      </c>
      <c r="H757" s="73" t="s">
        <v>446</v>
      </c>
      <c r="I757" s="73" t="s">
        <v>532</v>
      </c>
      <c r="J757" s="73" t="s">
        <v>455</v>
      </c>
      <c r="K757" s="73" t="s">
        <v>533</v>
      </c>
      <c r="L757" s="73" t="s">
        <v>539</v>
      </c>
    </row>
    <row r="758" spans="1:12" ht="19.5" customHeight="1">
      <c r="A758" s="71">
        <v>71</v>
      </c>
      <c r="B758" s="72">
        <v>39851</v>
      </c>
      <c r="C758" s="73" t="s">
        <v>912</v>
      </c>
      <c r="D758" s="74">
        <v>24</v>
      </c>
      <c r="E758" s="75">
        <v>3.516</v>
      </c>
      <c r="F758" s="76" t="s">
        <v>788</v>
      </c>
      <c r="G758" s="73" t="s">
        <v>740</v>
      </c>
      <c r="H758" s="73" t="s">
        <v>446</v>
      </c>
      <c r="I758" s="73" t="s">
        <v>532</v>
      </c>
      <c r="J758" s="73" t="s">
        <v>455</v>
      </c>
      <c r="K758" s="73" t="s">
        <v>533</v>
      </c>
      <c r="L758" s="73" t="s">
        <v>539</v>
      </c>
    </row>
    <row r="759" spans="1:12" ht="19.5" customHeight="1">
      <c r="A759" s="71">
        <v>77</v>
      </c>
      <c r="B759" s="72">
        <v>39854</v>
      </c>
      <c r="C759" s="73" t="s">
        <v>745</v>
      </c>
      <c r="D759" s="74">
        <v>15</v>
      </c>
      <c r="E759" s="75">
        <v>2.1975</v>
      </c>
      <c r="F759" s="76" t="s">
        <v>788</v>
      </c>
      <c r="G759" s="73" t="s">
        <v>740</v>
      </c>
      <c r="H759" s="73" t="s">
        <v>446</v>
      </c>
      <c r="I759" s="73" t="s">
        <v>532</v>
      </c>
      <c r="J759" s="73" t="s">
        <v>455</v>
      </c>
      <c r="K759" s="73" t="s">
        <v>533</v>
      </c>
      <c r="L759" s="73" t="s">
        <v>539</v>
      </c>
    </row>
    <row r="760" spans="1:12" ht="19.5" customHeight="1">
      <c r="A760" s="71">
        <v>79</v>
      </c>
      <c r="B760" s="72">
        <v>39855</v>
      </c>
      <c r="C760" s="73" t="s">
        <v>642</v>
      </c>
      <c r="D760" s="74">
        <v>36</v>
      </c>
      <c r="E760" s="75">
        <v>5.274</v>
      </c>
      <c r="F760" s="76" t="s">
        <v>788</v>
      </c>
      <c r="G760" s="73" t="s">
        <v>740</v>
      </c>
      <c r="H760" s="73" t="s">
        <v>446</v>
      </c>
      <c r="I760" s="73" t="s">
        <v>532</v>
      </c>
      <c r="J760" s="73" t="s">
        <v>455</v>
      </c>
      <c r="K760" s="73" t="s">
        <v>533</v>
      </c>
      <c r="L760" s="73" t="s">
        <v>539</v>
      </c>
    </row>
    <row r="761" spans="1:12" ht="19.5" customHeight="1">
      <c r="A761" s="71">
        <v>80</v>
      </c>
      <c r="B761" s="72">
        <v>39855</v>
      </c>
      <c r="C761" s="73" t="s">
        <v>643</v>
      </c>
      <c r="D761" s="74">
        <v>10</v>
      </c>
      <c r="E761" s="75">
        <v>1.465</v>
      </c>
      <c r="F761" s="76" t="s">
        <v>788</v>
      </c>
      <c r="G761" s="73" t="s">
        <v>740</v>
      </c>
      <c r="H761" s="73" t="s">
        <v>446</v>
      </c>
      <c r="I761" s="73" t="s">
        <v>532</v>
      </c>
      <c r="J761" s="73" t="s">
        <v>455</v>
      </c>
      <c r="K761" s="73" t="s">
        <v>533</v>
      </c>
      <c r="L761" s="73" t="s">
        <v>539</v>
      </c>
    </row>
    <row r="762" spans="1:12" ht="19.5" customHeight="1">
      <c r="A762" s="71">
        <v>81</v>
      </c>
      <c r="B762" s="72">
        <v>39855</v>
      </c>
      <c r="C762" s="73" t="s">
        <v>643</v>
      </c>
      <c r="D762" s="74">
        <v>11</v>
      </c>
      <c r="E762" s="75">
        <v>1.6115</v>
      </c>
      <c r="F762" s="76" t="s">
        <v>788</v>
      </c>
      <c r="G762" s="73" t="s">
        <v>740</v>
      </c>
      <c r="H762" s="73" t="s">
        <v>446</v>
      </c>
      <c r="I762" s="73" t="s">
        <v>532</v>
      </c>
      <c r="J762" s="73" t="s">
        <v>455</v>
      </c>
      <c r="K762" s="73" t="s">
        <v>533</v>
      </c>
      <c r="L762" s="73" t="s">
        <v>539</v>
      </c>
    </row>
    <row r="763" spans="1:12" ht="19.5" customHeight="1">
      <c r="A763" s="71">
        <v>82</v>
      </c>
      <c r="B763" s="72">
        <v>39855</v>
      </c>
      <c r="C763" s="73" t="s">
        <v>642</v>
      </c>
      <c r="D763" s="74">
        <v>10</v>
      </c>
      <c r="E763" s="75">
        <v>1.465</v>
      </c>
      <c r="F763" s="76" t="s">
        <v>788</v>
      </c>
      <c r="G763" s="73" t="s">
        <v>740</v>
      </c>
      <c r="H763" s="73" t="s">
        <v>446</v>
      </c>
      <c r="I763" s="73" t="s">
        <v>532</v>
      </c>
      <c r="J763" s="73" t="s">
        <v>455</v>
      </c>
      <c r="K763" s="73" t="s">
        <v>533</v>
      </c>
      <c r="L763" s="73" t="s">
        <v>539</v>
      </c>
    </row>
    <row r="764" spans="1:12" ht="19.5" customHeight="1">
      <c r="A764" s="71">
        <v>87</v>
      </c>
      <c r="B764" s="72">
        <v>39856</v>
      </c>
      <c r="C764" s="73" t="s">
        <v>646</v>
      </c>
      <c r="D764" s="74">
        <v>39</v>
      </c>
      <c r="E764" s="75">
        <v>5.7135</v>
      </c>
      <c r="F764" s="76" t="s">
        <v>788</v>
      </c>
      <c r="G764" s="73" t="s">
        <v>740</v>
      </c>
      <c r="H764" s="73" t="s">
        <v>446</v>
      </c>
      <c r="I764" s="73" t="s">
        <v>532</v>
      </c>
      <c r="J764" s="73" t="s">
        <v>455</v>
      </c>
      <c r="K764" s="73" t="s">
        <v>535</v>
      </c>
      <c r="L764" s="73" t="s">
        <v>539</v>
      </c>
    </row>
    <row r="765" spans="1:13" ht="19.5" customHeight="1">
      <c r="A765" s="71">
        <v>88</v>
      </c>
      <c r="B765" s="72">
        <v>39856</v>
      </c>
      <c r="C765" s="73" t="s">
        <v>644</v>
      </c>
      <c r="D765" s="74">
        <v>1</v>
      </c>
      <c r="E765" s="75">
        <v>0.1465</v>
      </c>
      <c r="F765" s="76" t="s">
        <v>645</v>
      </c>
      <c r="G765" s="73" t="s">
        <v>740</v>
      </c>
      <c r="H765" s="73" t="s">
        <v>446</v>
      </c>
      <c r="I765" s="73" t="s">
        <v>532</v>
      </c>
      <c r="J765" s="73" t="s">
        <v>455</v>
      </c>
      <c r="K765" s="73" t="s">
        <v>535</v>
      </c>
      <c r="L765" s="73" t="s">
        <v>539</v>
      </c>
      <c r="M765" s="77"/>
    </row>
    <row r="766" spans="1:12" ht="19.5" customHeight="1">
      <c r="A766" s="71">
        <v>89</v>
      </c>
      <c r="B766" s="72">
        <v>39856</v>
      </c>
      <c r="C766" s="73" t="s">
        <v>646</v>
      </c>
      <c r="D766" s="74">
        <v>42</v>
      </c>
      <c r="E766" s="75">
        <v>6.153</v>
      </c>
      <c r="F766" s="76" t="s">
        <v>788</v>
      </c>
      <c r="G766" s="73" t="s">
        <v>740</v>
      </c>
      <c r="H766" s="73" t="s">
        <v>446</v>
      </c>
      <c r="I766" s="73" t="s">
        <v>532</v>
      </c>
      <c r="J766" s="73" t="s">
        <v>455</v>
      </c>
      <c r="K766" s="73" t="s">
        <v>535</v>
      </c>
      <c r="L766" s="73" t="s">
        <v>539</v>
      </c>
    </row>
    <row r="767" spans="1:13" ht="19.5" customHeight="1">
      <c r="A767" s="71">
        <v>90</v>
      </c>
      <c r="B767" s="72">
        <v>39856</v>
      </c>
      <c r="C767" s="73" t="s">
        <v>644</v>
      </c>
      <c r="D767" s="74">
        <v>2</v>
      </c>
      <c r="E767" s="75">
        <v>0.293</v>
      </c>
      <c r="F767" s="76" t="s">
        <v>645</v>
      </c>
      <c r="G767" s="73" t="s">
        <v>740</v>
      </c>
      <c r="H767" s="73" t="s">
        <v>446</v>
      </c>
      <c r="I767" s="73" t="s">
        <v>532</v>
      </c>
      <c r="J767" s="73" t="s">
        <v>455</v>
      </c>
      <c r="K767" s="73" t="s">
        <v>535</v>
      </c>
      <c r="L767" s="73" t="s">
        <v>539</v>
      </c>
      <c r="M767" s="77"/>
    </row>
    <row r="768" spans="1:12" ht="19.5" customHeight="1">
      <c r="A768" s="71">
        <v>95</v>
      </c>
      <c r="B768" s="72">
        <v>39860</v>
      </c>
      <c r="C768" s="73" t="s">
        <v>827</v>
      </c>
      <c r="D768" s="74">
        <v>13</v>
      </c>
      <c r="E768" s="75">
        <v>1.9045</v>
      </c>
      <c r="F768" s="76" t="s">
        <v>788</v>
      </c>
      <c r="G768" s="73" t="s">
        <v>740</v>
      </c>
      <c r="H768" s="73" t="s">
        <v>446</v>
      </c>
      <c r="I768" s="73" t="s">
        <v>532</v>
      </c>
      <c r="J768" s="73" t="s">
        <v>455</v>
      </c>
      <c r="K768" s="73" t="s">
        <v>533</v>
      </c>
      <c r="L768" s="73" t="s">
        <v>539</v>
      </c>
    </row>
    <row r="769" spans="1:12" ht="19.5" customHeight="1">
      <c r="A769" s="71">
        <v>98</v>
      </c>
      <c r="B769" s="72">
        <v>39861</v>
      </c>
      <c r="C769" s="73" t="s">
        <v>831</v>
      </c>
      <c r="D769" s="74">
        <v>16</v>
      </c>
      <c r="E769" s="75">
        <v>2.344</v>
      </c>
      <c r="F769" s="76" t="s">
        <v>788</v>
      </c>
      <c r="G769" s="73" t="s">
        <v>740</v>
      </c>
      <c r="H769" s="73" t="s">
        <v>446</v>
      </c>
      <c r="I769" s="73" t="s">
        <v>532</v>
      </c>
      <c r="J769" s="73" t="s">
        <v>455</v>
      </c>
      <c r="K769" s="73" t="s">
        <v>533</v>
      </c>
      <c r="L769" s="73" t="s">
        <v>530</v>
      </c>
    </row>
    <row r="770" spans="1:12" ht="19.5" customHeight="1">
      <c r="A770" s="71">
        <v>102</v>
      </c>
      <c r="B770" s="72">
        <v>39863</v>
      </c>
      <c r="C770" s="73" t="s">
        <v>915</v>
      </c>
      <c r="D770" s="74">
        <v>10</v>
      </c>
      <c r="E770" s="75">
        <v>1.465</v>
      </c>
      <c r="F770" s="76" t="s">
        <v>788</v>
      </c>
      <c r="G770" s="73" t="s">
        <v>740</v>
      </c>
      <c r="H770" s="73" t="s">
        <v>446</v>
      </c>
      <c r="I770" s="73" t="s">
        <v>532</v>
      </c>
      <c r="J770" s="73" t="s">
        <v>455</v>
      </c>
      <c r="K770" s="73" t="s">
        <v>533</v>
      </c>
      <c r="L770" s="73" t="s">
        <v>539</v>
      </c>
    </row>
    <row r="771" spans="1:12" ht="19.5" customHeight="1">
      <c r="A771" s="71">
        <v>108</v>
      </c>
      <c r="B771" s="72">
        <v>39865</v>
      </c>
      <c r="C771" s="73" t="s">
        <v>912</v>
      </c>
      <c r="D771" s="74">
        <v>10</v>
      </c>
      <c r="E771" s="75">
        <v>1.465</v>
      </c>
      <c r="F771" s="76" t="s">
        <v>788</v>
      </c>
      <c r="G771" s="73" t="s">
        <v>740</v>
      </c>
      <c r="H771" s="73" t="s">
        <v>446</v>
      </c>
      <c r="I771" s="73" t="s">
        <v>532</v>
      </c>
      <c r="J771" s="73" t="s">
        <v>455</v>
      </c>
      <c r="K771" s="73" t="s">
        <v>533</v>
      </c>
      <c r="L771" s="73" t="s">
        <v>539</v>
      </c>
    </row>
    <row r="772" spans="1:12" ht="19.5" customHeight="1">
      <c r="A772" s="71">
        <v>109</v>
      </c>
      <c r="B772" s="72">
        <v>39865</v>
      </c>
      <c r="C772" s="73" t="s">
        <v>912</v>
      </c>
      <c r="D772" s="74">
        <v>34</v>
      </c>
      <c r="E772" s="75">
        <v>4.981</v>
      </c>
      <c r="F772" s="76" t="s">
        <v>788</v>
      </c>
      <c r="G772" s="73" t="s">
        <v>740</v>
      </c>
      <c r="H772" s="73" t="s">
        <v>446</v>
      </c>
      <c r="I772" s="73" t="s">
        <v>532</v>
      </c>
      <c r="J772" s="73" t="s">
        <v>455</v>
      </c>
      <c r="K772" s="73" t="s">
        <v>533</v>
      </c>
      <c r="L772" s="73" t="s">
        <v>539</v>
      </c>
    </row>
    <row r="773" spans="1:12" ht="19.5" customHeight="1">
      <c r="A773" s="71">
        <v>117</v>
      </c>
      <c r="B773" s="72">
        <v>39868</v>
      </c>
      <c r="C773" s="73" t="s">
        <v>693</v>
      </c>
      <c r="D773" s="74">
        <v>17</v>
      </c>
      <c r="E773" s="75">
        <v>2.4905</v>
      </c>
      <c r="F773" s="76" t="s">
        <v>788</v>
      </c>
      <c r="G773" s="73" t="s">
        <v>740</v>
      </c>
      <c r="H773" s="73" t="s">
        <v>446</v>
      </c>
      <c r="I773" s="73" t="s">
        <v>532</v>
      </c>
      <c r="J773" s="73" t="s">
        <v>455</v>
      </c>
      <c r="K773" s="73" t="s">
        <v>533</v>
      </c>
      <c r="L773" s="73" t="s">
        <v>539</v>
      </c>
    </row>
    <row r="774" spans="1:12" ht="19.5" customHeight="1">
      <c r="A774" s="71">
        <v>118</v>
      </c>
      <c r="B774" s="72">
        <v>39868</v>
      </c>
      <c r="C774" s="73" t="s">
        <v>694</v>
      </c>
      <c r="D774" s="74">
        <v>15</v>
      </c>
      <c r="E774" s="75">
        <v>2.1975</v>
      </c>
      <c r="F774" s="76" t="s">
        <v>788</v>
      </c>
      <c r="G774" s="73" t="s">
        <v>740</v>
      </c>
      <c r="H774" s="73" t="s">
        <v>446</v>
      </c>
      <c r="I774" s="73" t="s">
        <v>532</v>
      </c>
      <c r="J774" s="73" t="s">
        <v>455</v>
      </c>
      <c r="K774" s="73" t="s">
        <v>533</v>
      </c>
      <c r="L774" s="73" t="s">
        <v>539</v>
      </c>
    </row>
    <row r="775" spans="1:12" ht="19.5" customHeight="1">
      <c r="A775" s="71">
        <v>119</v>
      </c>
      <c r="B775" s="72">
        <v>39869</v>
      </c>
      <c r="C775" s="73" t="s">
        <v>694</v>
      </c>
      <c r="D775" s="74">
        <v>12</v>
      </c>
      <c r="E775" s="75">
        <v>1.758</v>
      </c>
      <c r="F775" s="76" t="s">
        <v>788</v>
      </c>
      <c r="G775" s="73" t="s">
        <v>740</v>
      </c>
      <c r="H775" s="73" t="s">
        <v>446</v>
      </c>
      <c r="I775" s="73" t="s">
        <v>532</v>
      </c>
      <c r="J775" s="73" t="s">
        <v>455</v>
      </c>
      <c r="K775" s="73" t="s">
        <v>533</v>
      </c>
      <c r="L775" s="73" t="s">
        <v>539</v>
      </c>
    </row>
    <row r="776" spans="1:12" ht="19.5" customHeight="1">
      <c r="A776" s="71">
        <v>120</v>
      </c>
      <c r="B776" s="72">
        <v>39869</v>
      </c>
      <c r="C776" s="73" t="s">
        <v>694</v>
      </c>
      <c r="D776" s="74">
        <v>10</v>
      </c>
      <c r="E776" s="75">
        <v>1.465</v>
      </c>
      <c r="F776" s="76" t="s">
        <v>788</v>
      </c>
      <c r="G776" s="73" t="s">
        <v>740</v>
      </c>
      <c r="H776" s="73" t="s">
        <v>446</v>
      </c>
      <c r="I776" s="73" t="s">
        <v>532</v>
      </c>
      <c r="J776" s="73" t="s">
        <v>455</v>
      </c>
      <c r="K776" s="73" t="s">
        <v>533</v>
      </c>
      <c r="L776" s="73" t="s">
        <v>539</v>
      </c>
    </row>
    <row r="777" spans="1:12" ht="19.5" customHeight="1">
      <c r="A777" s="71">
        <v>121</v>
      </c>
      <c r="B777" s="72">
        <v>39869</v>
      </c>
      <c r="C777" s="73" t="s">
        <v>694</v>
      </c>
      <c r="D777" s="74">
        <v>12</v>
      </c>
      <c r="E777" s="75">
        <v>1.758</v>
      </c>
      <c r="F777" s="76" t="s">
        <v>788</v>
      </c>
      <c r="G777" s="73" t="s">
        <v>740</v>
      </c>
      <c r="H777" s="73" t="s">
        <v>446</v>
      </c>
      <c r="I777" s="73" t="s">
        <v>532</v>
      </c>
      <c r="J777" s="73" t="s">
        <v>455</v>
      </c>
      <c r="K777" s="73" t="s">
        <v>533</v>
      </c>
      <c r="L777" s="73" t="s">
        <v>539</v>
      </c>
    </row>
    <row r="778" spans="1:12" ht="19.5" customHeight="1">
      <c r="A778" s="71">
        <v>123</v>
      </c>
      <c r="B778" s="72">
        <v>39870</v>
      </c>
      <c r="C778" s="73" t="s">
        <v>812</v>
      </c>
      <c r="D778" s="74">
        <v>10</v>
      </c>
      <c r="E778" s="75">
        <v>1.465</v>
      </c>
      <c r="F778" s="76" t="s">
        <v>788</v>
      </c>
      <c r="G778" s="73" t="s">
        <v>740</v>
      </c>
      <c r="H778" s="73" t="s">
        <v>446</v>
      </c>
      <c r="I778" s="73" t="s">
        <v>532</v>
      </c>
      <c r="J778" s="73" t="s">
        <v>455</v>
      </c>
      <c r="K778" s="73" t="s">
        <v>533</v>
      </c>
      <c r="L778" s="73" t="s">
        <v>539</v>
      </c>
    </row>
    <row r="779" spans="1:12" ht="19.5" customHeight="1">
      <c r="A779" s="71">
        <v>133</v>
      </c>
      <c r="B779" s="72">
        <v>39872</v>
      </c>
      <c r="C779" s="73" t="s">
        <v>682</v>
      </c>
      <c r="D779" s="74">
        <v>28</v>
      </c>
      <c r="E779" s="75">
        <v>4.102</v>
      </c>
      <c r="F779" s="76" t="s">
        <v>788</v>
      </c>
      <c r="G779" s="73" t="s">
        <v>740</v>
      </c>
      <c r="H779" s="73" t="s">
        <v>446</v>
      </c>
      <c r="I779" s="73" t="s">
        <v>532</v>
      </c>
      <c r="J779" s="73" t="s">
        <v>455</v>
      </c>
      <c r="K779" s="73" t="s">
        <v>533</v>
      </c>
      <c r="L779" s="73" t="s">
        <v>539</v>
      </c>
    </row>
    <row r="780" spans="1:12" ht="19.5" customHeight="1">
      <c r="A780" s="71">
        <v>143</v>
      </c>
      <c r="B780" s="72">
        <v>39873</v>
      </c>
      <c r="C780" s="73" t="s">
        <v>684</v>
      </c>
      <c r="D780" s="74">
        <v>10</v>
      </c>
      <c r="E780" s="75">
        <v>1.465</v>
      </c>
      <c r="F780" s="76" t="s">
        <v>788</v>
      </c>
      <c r="G780" s="73" t="s">
        <v>740</v>
      </c>
      <c r="H780" s="73" t="s">
        <v>446</v>
      </c>
      <c r="I780" s="73" t="s">
        <v>532</v>
      </c>
      <c r="J780" s="73" t="s">
        <v>455</v>
      </c>
      <c r="K780" s="73" t="s">
        <v>535</v>
      </c>
      <c r="L780" s="73" t="s">
        <v>530</v>
      </c>
    </row>
    <row r="781" spans="1:12" ht="19.5" customHeight="1">
      <c r="A781" s="71">
        <v>144</v>
      </c>
      <c r="B781" s="72">
        <v>39873</v>
      </c>
      <c r="C781" s="73" t="s">
        <v>684</v>
      </c>
      <c r="D781" s="74">
        <v>10</v>
      </c>
      <c r="E781" s="75">
        <v>1.465</v>
      </c>
      <c r="F781" s="76" t="s">
        <v>788</v>
      </c>
      <c r="G781" s="73" t="s">
        <v>740</v>
      </c>
      <c r="H781" s="73" t="s">
        <v>446</v>
      </c>
      <c r="I781" s="73" t="s">
        <v>532</v>
      </c>
      <c r="J781" s="73" t="s">
        <v>455</v>
      </c>
      <c r="K781" s="73" t="s">
        <v>535</v>
      </c>
      <c r="L781" s="73" t="s">
        <v>530</v>
      </c>
    </row>
    <row r="782" spans="1:12" ht="19.5" customHeight="1">
      <c r="A782" s="71">
        <v>145</v>
      </c>
      <c r="B782" s="72">
        <v>39874</v>
      </c>
      <c r="C782" s="73" t="s">
        <v>686</v>
      </c>
      <c r="D782" s="74">
        <v>17</v>
      </c>
      <c r="E782" s="75">
        <v>2.4905</v>
      </c>
      <c r="F782" s="76" t="s">
        <v>788</v>
      </c>
      <c r="G782" s="73" t="s">
        <v>740</v>
      </c>
      <c r="H782" s="73" t="s">
        <v>446</v>
      </c>
      <c r="I782" s="73" t="s">
        <v>532</v>
      </c>
      <c r="J782" s="73" t="s">
        <v>455</v>
      </c>
      <c r="K782" s="73" t="s">
        <v>533</v>
      </c>
      <c r="L782" s="73" t="s">
        <v>539</v>
      </c>
    </row>
    <row r="783" spans="1:12" ht="19.5" customHeight="1">
      <c r="A783" s="71">
        <v>146</v>
      </c>
      <c r="B783" s="72">
        <v>39875</v>
      </c>
      <c r="C783" s="73" t="s">
        <v>966</v>
      </c>
      <c r="D783" s="74">
        <v>15</v>
      </c>
      <c r="E783" s="75">
        <v>2.1975</v>
      </c>
      <c r="F783" s="76" t="s">
        <v>788</v>
      </c>
      <c r="G783" s="73" t="s">
        <v>740</v>
      </c>
      <c r="H783" s="73" t="s">
        <v>446</v>
      </c>
      <c r="I783" s="73" t="s">
        <v>532</v>
      </c>
      <c r="J783" s="73" t="s">
        <v>455</v>
      </c>
      <c r="K783" s="73" t="s">
        <v>533</v>
      </c>
      <c r="L783" s="73" t="s">
        <v>539</v>
      </c>
    </row>
    <row r="784" spans="1:12" ht="19.5" customHeight="1">
      <c r="A784" s="71">
        <v>147</v>
      </c>
      <c r="B784" s="72">
        <v>39875</v>
      </c>
      <c r="C784" s="73" t="s">
        <v>966</v>
      </c>
      <c r="D784" s="74">
        <v>20</v>
      </c>
      <c r="E784" s="75">
        <v>2.93</v>
      </c>
      <c r="F784" s="76" t="s">
        <v>788</v>
      </c>
      <c r="G784" s="73" t="s">
        <v>740</v>
      </c>
      <c r="H784" s="73" t="s">
        <v>446</v>
      </c>
      <c r="I784" s="73" t="s">
        <v>532</v>
      </c>
      <c r="J784" s="73" t="s">
        <v>455</v>
      </c>
      <c r="K784" s="73" t="s">
        <v>533</v>
      </c>
      <c r="L784" s="73" t="s">
        <v>539</v>
      </c>
    </row>
    <row r="785" spans="1:12" ht="19.5" customHeight="1">
      <c r="A785" s="71">
        <v>149</v>
      </c>
      <c r="B785" s="72">
        <v>39876</v>
      </c>
      <c r="C785" s="73" t="s">
        <v>967</v>
      </c>
      <c r="D785" s="74">
        <v>16</v>
      </c>
      <c r="E785" s="75">
        <v>2.344</v>
      </c>
      <c r="F785" s="76" t="s">
        <v>788</v>
      </c>
      <c r="G785" s="73" t="s">
        <v>740</v>
      </c>
      <c r="H785" s="73" t="s">
        <v>446</v>
      </c>
      <c r="I785" s="73" t="s">
        <v>532</v>
      </c>
      <c r="J785" s="73" t="s">
        <v>455</v>
      </c>
      <c r="K785" s="73" t="s">
        <v>533</v>
      </c>
      <c r="L785" s="73" t="s">
        <v>539</v>
      </c>
    </row>
    <row r="786" spans="1:12" ht="19.5" customHeight="1">
      <c r="A786" s="71">
        <v>156</v>
      </c>
      <c r="B786" s="72">
        <v>39878</v>
      </c>
      <c r="C786" s="73" t="s">
        <v>972</v>
      </c>
      <c r="D786" s="74">
        <v>10</v>
      </c>
      <c r="E786" s="75">
        <v>1.465</v>
      </c>
      <c r="F786" s="76" t="s">
        <v>788</v>
      </c>
      <c r="G786" s="73" t="s">
        <v>740</v>
      </c>
      <c r="H786" s="73" t="s">
        <v>446</v>
      </c>
      <c r="I786" s="73" t="s">
        <v>532</v>
      </c>
      <c r="J786" s="73" t="s">
        <v>455</v>
      </c>
      <c r="K786" s="73" t="s">
        <v>533</v>
      </c>
      <c r="L786" s="73" t="s">
        <v>539</v>
      </c>
    </row>
    <row r="787" spans="1:12" ht="19.5" customHeight="1">
      <c r="A787" s="71">
        <v>157</v>
      </c>
      <c r="B787" s="72">
        <v>39878</v>
      </c>
      <c r="C787" s="73" t="s">
        <v>972</v>
      </c>
      <c r="D787" s="74">
        <v>14</v>
      </c>
      <c r="E787" s="75">
        <v>2.051</v>
      </c>
      <c r="F787" s="76" t="s">
        <v>788</v>
      </c>
      <c r="G787" s="73" t="s">
        <v>740</v>
      </c>
      <c r="H787" s="73" t="s">
        <v>446</v>
      </c>
      <c r="I787" s="73" t="s">
        <v>532</v>
      </c>
      <c r="J787" s="73" t="s">
        <v>455</v>
      </c>
      <c r="K787" s="73" t="s">
        <v>533</v>
      </c>
      <c r="L787" s="73" t="s">
        <v>539</v>
      </c>
    </row>
    <row r="788" spans="1:13" ht="19.5" customHeight="1">
      <c r="A788" s="71">
        <v>162</v>
      </c>
      <c r="B788" s="72">
        <v>39879</v>
      </c>
      <c r="C788" s="73" t="s">
        <v>973</v>
      </c>
      <c r="D788" s="74">
        <v>11</v>
      </c>
      <c r="E788" s="75">
        <v>1.6115</v>
      </c>
      <c r="F788" s="76" t="s">
        <v>788</v>
      </c>
      <c r="G788" s="73" t="s">
        <v>740</v>
      </c>
      <c r="H788" s="73" t="s">
        <v>446</v>
      </c>
      <c r="I788" s="73" t="s">
        <v>532</v>
      </c>
      <c r="J788" s="73" t="s">
        <v>455</v>
      </c>
      <c r="K788" s="73" t="s">
        <v>535</v>
      </c>
      <c r="L788" s="73" t="s">
        <v>539</v>
      </c>
      <c r="M788" s="77"/>
    </row>
    <row r="789" spans="1:12" ht="19.5" customHeight="1">
      <c r="A789" s="71">
        <v>170</v>
      </c>
      <c r="B789" s="72">
        <v>39883</v>
      </c>
      <c r="C789" s="73" t="s">
        <v>759</v>
      </c>
      <c r="D789" s="74">
        <v>17</v>
      </c>
      <c r="E789" s="75">
        <v>2.4905</v>
      </c>
      <c r="F789" s="76" t="s">
        <v>788</v>
      </c>
      <c r="G789" s="73" t="s">
        <v>740</v>
      </c>
      <c r="H789" s="73" t="s">
        <v>446</v>
      </c>
      <c r="I789" s="73" t="s">
        <v>532</v>
      </c>
      <c r="J789" s="73" t="s">
        <v>455</v>
      </c>
      <c r="K789" s="73" t="s">
        <v>535</v>
      </c>
      <c r="L789" s="73" t="s">
        <v>539</v>
      </c>
    </row>
    <row r="790" spans="1:12" ht="19.5" customHeight="1">
      <c r="A790" s="71">
        <v>173</v>
      </c>
      <c r="B790" s="72">
        <v>39885</v>
      </c>
      <c r="C790" s="73" t="s">
        <v>763</v>
      </c>
      <c r="D790" s="74">
        <v>17</v>
      </c>
      <c r="E790" s="75">
        <v>2.4905</v>
      </c>
      <c r="F790" s="76" t="s">
        <v>788</v>
      </c>
      <c r="G790" s="73" t="s">
        <v>740</v>
      </c>
      <c r="H790" s="73" t="s">
        <v>446</v>
      </c>
      <c r="I790" s="73" t="s">
        <v>532</v>
      </c>
      <c r="J790" s="73" t="s">
        <v>455</v>
      </c>
      <c r="K790" s="73" t="s">
        <v>533</v>
      </c>
      <c r="L790" s="73" t="s">
        <v>539</v>
      </c>
    </row>
    <row r="791" spans="1:12" ht="19.5" customHeight="1">
      <c r="A791" s="71">
        <v>174</v>
      </c>
      <c r="B791" s="72">
        <v>39885</v>
      </c>
      <c r="C791" s="73" t="s">
        <v>763</v>
      </c>
      <c r="D791" s="74">
        <v>13</v>
      </c>
      <c r="E791" s="75">
        <v>1.9045</v>
      </c>
      <c r="F791" s="76" t="s">
        <v>788</v>
      </c>
      <c r="G791" s="73" t="s">
        <v>740</v>
      </c>
      <c r="H791" s="73" t="s">
        <v>446</v>
      </c>
      <c r="I791" s="73" t="s">
        <v>532</v>
      </c>
      <c r="J791" s="73" t="s">
        <v>455</v>
      </c>
      <c r="K791" s="73" t="s">
        <v>533</v>
      </c>
      <c r="L791" s="73" t="s">
        <v>539</v>
      </c>
    </row>
    <row r="792" spans="1:13" ht="19.5" customHeight="1">
      <c r="A792" s="71">
        <v>175</v>
      </c>
      <c r="B792" s="72">
        <v>39885</v>
      </c>
      <c r="C792" s="73" t="s">
        <v>764</v>
      </c>
      <c r="D792" s="74">
        <v>30</v>
      </c>
      <c r="E792" s="75">
        <v>4.395</v>
      </c>
      <c r="F792" s="76" t="s">
        <v>788</v>
      </c>
      <c r="G792" s="73" t="s">
        <v>740</v>
      </c>
      <c r="H792" s="73" t="s">
        <v>446</v>
      </c>
      <c r="I792" s="73" t="s">
        <v>532</v>
      </c>
      <c r="J792" s="73" t="s">
        <v>455</v>
      </c>
      <c r="K792" s="73" t="s">
        <v>533</v>
      </c>
      <c r="L792" s="73" t="s">
        <v>539</v>
      </c>
      <c r="M792" s="77"/>
    </row>
    <row r="793" spans="1:13" ht="19.5" customHeight="1">
      <c r="A793" s="71">
        <v>176</v>
      </c>
      <c r="B793" s="72">
        <v>39885</v>
      </c>
      <c r="C793" s="73" t="s">
        <v>764</v>
      </c>
      <c r="D793" s="74">
        <v>13</v>
      </c>
      <c r="E793" s="75">
        <v>1.9045</v>
      </c>
      <c r="F793" s="76" t="s">
        <v>788</v>
      </c>
      <c r="G793" s="73" t="s">
        <v>740</v>
      </c>
      <c r="H793" s="73" t="s">
        <v>446</v>
      </c>
      <c r="I793" s="73" t="s">
        <v>532</v>
      </c>
      <c r="J793" s="73" t="s">
        <v>455</v>
      </c>
      <c r="K793" s="73" t="s">
        <v>533</v>
      </c>
      <c r="L793" s="73" t="s">
        <v>539</v>
      </c>
      <c r="M793" s="77"/>
    </row>
    <row r="794" spans="1:12" ht="19.5" customHeight="1">
      <c r="A794" s="71">
        <v>177</v>
      </c>
      <c r="B794" s="72">
        <v>39886</v>
      </c>
      <c r="C794" s="73" t="s">
        <v>765</v>
      </c>
      <c r="D794" s="74">
        <v>46</v>
      </c>
      <c r="E794" s="75">
        <v>6.739</v>
      </c>
      <c r="F794" s="76" t="s">
        <v>788</v>
      </c>
      <c r="G794" s="73" t="s">
        <v>740</v>
      </c>
      <c r="H794" s="73" t="s">
        <v>446</v>
      </c>
      <c r="I794" s="73" t="s">
        <v>532</v>
      </c>
      <c r="J794" s="73" t="s">
        <v>455</v>
      </c>
      <c r="K794" s="73" t="s">
        <v>533</v>
      </c>
      <c r="L794" s="73" t="s">
        <v>539</v>
      </c>
    </row>
    <row r="795" spans="1:12" ht="19.5" customHeight="1">
      <c r="A795" s="71">
        <v>184</v>
      </c>
      <c r="B795" s="72">
        <v>39890</v>
      </c>
      <c r="C795" s="73" t="s">
        <v>907</v>
      </c>
      <c r="D795" s="74">
        <v>18</v>
      </c>
      <c r="E795" s="75">
        <v>2.637</v>
      </c>
      <c r="F795" s="76" t="s">
        <v>788</v>
      </c>
      <c r="G795" s="73" t="s">
        <v>740</v>
      </c>
      <c r="H795" s="73" t="s">
        <v>446</v>
      </c>
      <c r="I795" s="73" t="s">
        <v>532</v>
      </c>
      <c r="J795" s="73" t="s">
        <v>455</v>
      </c>
      <c r="K795" s="73" t="s">
        <v>533</v>
      </c>
      <c r="L795" s="73" t="s">
        <v>539</v>
      </c>
    </row>
    <row r="796" spans="1:12" ht="19.5" customHeight="1">
      <c r="A796" s="71">
        <v>190</v>
      </c>
      <c r="B796" s="72">
        <v>39893</v>
      </c>
      <c r="C796" s="73" t="s">
        <v>912</v>
      </c>
      <c r="D796" s="74">
        <v>18</v>
      </c>
      <c r="E796" s="75">
        <v>2.637</v>
      </c>
      <c r="F796" s="76" t="s">
        <v>788</v>
      </c>
      <c r="G796" s="73" t="s">
        <v>740</v>
      </c>
      <c r="H796" s="73" t="s">
        <v>446</v>
      </c>
      <c r="I796" s="73" t="s">
        <v>532</v>
      </c>
      <c r="J796" s="73" t="s">
        <v>455</v>
      </c>
      <c r="K796" s="73" t="s">
        <v>533</v>
      </c>
      <c r="L796" s="73" t="s">
        <v>539</v>
      </c>
    </row>
    <row r="797" spans="1:12" ht="19.5" customHeight="1">
      <c r="A797" s="71">
        <v>191</v>
      </c>
      <c r="B797" s="72">
        <v>39893</v>
      </c>
      <c r="C797" s="73" t="s">
        <v>912</v>
      </c>
      <c r="D797" s="74">
        <v>21</v>
      </c>
      <c r="E797" s="75">
        <v>3.0765</v>
      </c>
      <c r="F797" s="76" t="s">
        <v>788</v>
      </c>
      <c r="G797" s="73" t="s">
        <v>740</v>
      </c>
      <c r="H797" s="73" t="s">
        <v>446</v>
      </c>
      <c r="I797" s="73" t="s">
        <v>532</v>
      </c>
      <c r="J797" s="73" t="s">
        <v>455</v>
      </c>
      <c r="K797" s="73" t="s">
        <v>533</v>
      </c>
      <c r="L797" s="73" t="s">
        <v>539</v>
      </c>
    </row>
    <row r="798" spans="1:12" ht="19.5" customHeight="1">
      <c r="A798" s="71">
        <v>192</v>
      </c>
      <c r="B798" s="72">
        <v>39893</v>
      </c>
      <c r="C798" s="73" t="s">
        <v>771</v>
      </c>
      <c r="D798" s="74">
        <v>12</v>
      </c>
      <c r="E798" s="75">
        <v>1.758</v>
      </c>
      <c r="F798" s="76" t="s">
        <v>788</v>
      </c>
      <c r="G798" s="73" t="s">
        <v>740</v>
      </c>
      <c r="H798" s="73" t="s">
        <v>446</v>
      </c>
      <c r="I798" s="73" t="s">
        <v>532</v>
      </c>
      <c r="J798" s="73" t="s">
        <v>455</v>
      </c>
      <c r="K798" s="73" t="s">
        <v>533</v>
      </c>
      <c r="L798" s="73" t="s">
        <v>530</v>
      </c>
    </row>
    <row r="799" spans="1:12" ht="19.5" customHeight="1">
      <c r="A799" s="71">
        <v>195</v>
      </c>
      <c r="B799" s="72">
        <v>39897</v>
      </c>
      <c r="C799" s="73" t="s">
        <v>772</v>
      </c>
      <c r="D799" s="74">
        <v>13</v>
      </c>
      <c r="E799" s="75">
        <v>1.9045</v>
      </c>
      <c r="F799" s="76" t="s">
        <v>788</v>
      </c>
      <c r="G799" s="73" t="s">
        <v>740</v>
      </c>
      <c r="H799" s="73" t="s">
        <v>446</v>
      </c>
      <c r="I799" s="73" t="s">
        <v>532</v>
      </c>
      <c r="J799" s="73" t="s">
        <v>455</v>
      </c>
      <c r="K799" s="73" t="s">
        <v>533</v>
      </c>
      <c r="L799" s="73" t="s">
        <v>530</v>
      </c>
    </row>
    <row r="800" spans="1:12" ht="19.5" customHeight="1">
      <c r="A800" s="71">
        <v>196</v>
      </c>
      <c r="B800" s="72">
        <v>39897</v>
      </c>
      <c r="C800" s="73" t="s">
        <v>775</v>
      </c>
      <c r="D800" s="74">
        <v>12</v>
      </c>
      <c r="E800" s="75">
        <v>1.758</v>
      </c>
      <c r="F800" s="76" t="s">
        <v>788</v>
      </c>
      <c r="G800" s="73" t="s">
        <v>740</v>
      </c>
      <c r="H800" s="73" t="s">
        <v>446</v>
      </c>
      <c r="I800" s="73" t="s">
        <v>532</v>
      </c>
      <c r="J800" s="73" t="s">
        <v>455</v>
      </c>
      <c r="K800" s="73" t="s">
        <v>533</v>
      </c>
      <c r="L800" s="73" t="s">
        <v>530</v>
      </c>
    </row>
    <row r="801" spans="1:12" ht="19.5" customHeight="1">
      <c r="A801" s="71">
        <v>203</v>
      </c>
      <c r="B801" s="72">
        <v>39897</v>
      </c>
      <c r="C801" s="73" t="s">
        <v>773</v>
      </c>
      <c r="D801" s="74">
        <v>16</v>
      </c>
      <c r="E801" s="75">
        <v>2.344</v>
      </c>
      <c r="F801" s="76" t="s">
        <v>788</v>
      </c>
      <c r="G801" s="73" t="s">
        <v>740</v>
      </c>
      <c r="H801" s="73" t="s">
        <v>446</v>
      </c>
      <c r="I801" s="73" t="s">
        <v>532</v>
      </c>
      <c r="J801" s="73" t="s">
        <v>455</v>
      </c>
      <c r="K801" s="73" t="s">
        <v>533</v>
      </c>
      <c r="L801" s="73" t="s">
        <v>539</v>
      </c>
    </row>
    <row r="802" spans="1:12" ht="19.5" customHeight="1">
      <c r="A802" s="71">
        <v>204</v>
      </c>
      <c r="B802" s="72">
        <v>39897</v>
      </c>
      <c r="C802" s="73" t="s">
        <v>773</v>
      </c>
      <c r="D802" s="74">
        <v>18</v>
      </c>
      <c r="E802" s="75">
        <v>2.637</v>
      </c>
      <c r="F802" s="76" t="s">
        <v>788</v>
      </c>
      <c r="G802" s="73" t="s">
        <v>740</v>
      </c>
      <c r="H802" s="73" t="s">
        <v>446</v>
      </c>
      <c r="I802" s="73" t="s">
        <v>532</v>
      </c>
      <c r="J802" s="73" t="s">
        <v>455</v>
      </c>
      <c r="K802" s="73" t="s">
        <v>533</v>
      </c>
      <c r="L802" s="73" t="s">
        <v>539</v>
      </c>
    </row>
    <row r="803" spans="1:12" ht="19.5" customHeight="1">
      <c r="A803" s="71">
        <v>213</v>
      </c>
      <c r="B803" s="72">
        <v>39902</v>
      </c>
      <c r="C803" s="73" t="s">
        <v>625</v>
      </c>
      <c r="D803" s="74">
        <v>11</v>
      </c>
      <c r="E803" s="75">
        <v>1.6115</v>
      </c>
      <c r="F803" s="76" t="s">
        <v>788</v>
      </c>
      <c r="G803" s="73" t="s">
        <v>740</v>
      </c>
      <c r="H803" s="73" t="s">
        <v>446</v>
      </c>
      <c r="I803" s="73" t="s">
        <v>532</v>
      </c>
      <c r="J803" s="73" t="s">
        <v>455</v>
      </c>
      <c r="K803" s="73" t="s">
        <v>533</v>
      </c>
      <c r="L803" s="73" t="s">
        <v>539</v>
      </c>
    </row>
    <row r="804" spans="1:12" ht="19.5" customHeight="1">
      <c r="A804" s="71">
        <v>217</v>
      </c>
      <c r="B804" s="72">
        <v>39902</v>
      </c>
      <c r="C804" s="73" t="s">
        <v>627</v>
      </c>
      <c r="D804" s="74">
        <v>14</v>
      </c>
      <c r="E804" s="75">
        <v>2.051</v>
      </c>
      <c r="F804" s="76" t="s">
        <v>788</v>
      </c>
      <c r="G804" s="73" t="s">
        <v>740</v>
      </c>
      <c r="H804" s="73" t="s">
        <v>446</v>
      </c>
      <c r="I804" s="73" t="s">
        <v>532</v>
      </c>
      <c r="J804" s="73" t="s">
        <v>455</v>
      </c>
      <c r="K804" s="73" t="s">
        <v>533</v>
      </c>
      <c r="L804" s="73" t="s">
        <v>539</v>
      </c>
    </row>
    <row r="805" spans="1:12" ht="19.5" customHeight="1">
      <c r="A805" s="71">
        <v>218</v>
      </c>
      <c r="B805" s="72">
        <v>39903</v>
      </c>
      <c r="C805" s="73" t="s">
        <v>629</v>
      </c>
      <c r="D805" s="74">
        <v>17</v>
      </c>
      <c r="E805" s="75">
        <v>2.4905</v>
      </c>
      <c r="F805" s="76" t="s">
        <v>788</v>
      </c>
      <c r="G805" s="73" t="s">
        <v>740</v>
      </c>
      <c r="H805" s="73" t="s">
        <v>446</v>
      </c>
      <c r="I805" s="73" t="s">
        <v>532</v>
      </c>
      <c r="J805" s="73" t="s">
        <v>455</v>
      </c>
      <c r="K805" s="73" t="s">
        <v>533</v>
      </c>
      <c r="L805" s="73" t="s">
        <v>539</v>
      </c>
    </row>
    <row r="806" spans="1:13" ht="19.5" customHeight="1">
      <c r="A806" s="71">
        <v>227</v>
      </c>
      <c r="B806" s="72">
        <v>39906</v>
      </c>
      <c r="C806" s="73" t="s">
        <v>898</v>
      </c>
      <c r="D806" s="74">
        <v>100</v>
      </c>
      <c r="E806" s="75">
        <v>14.658</v>
      </c>
      <c r="F806" s="76" t="s">
        <v>631</v>
      </c>
      <c r="G806" s="73" t="s">
        <v>740</v>
      </c>
      <c r="H806" s="73" t="s">
        <v>446</v>
      </c>
      <c r="I806" s="73" t="s">
        <v>532</v>
      </c>
      <c r="J806" s="73" t="s">
        <v>455</v>
      </c>
      <c r="K806" s="73" t="s">
        <v>533</v>
      </c>
      <c r="L806" s="73" t="s">
        <v>530</v>
      </c>
      <c r="M806" s="96"/>
    </row>
    <row r="807" spans="1:12" ht="19.5" customHeight="1">
      <c r="A807" s="71">
        <v>240</v>
      </c>
      <c r="B807" s="72">
        <v>39912</v>
      </c>
      <c r="C807" s="73" t="s">
        <v>633</v>
      </c>
      <c r="D807" s="74">
        <v>17</v>
      </c>
      <c r="E807" s="75">
        <v>2.4919</v>
      </c>
      <c r="F807" s="76" t="s">
        <v>788</v>
      </c>
      <c r="G807" s="73" t="s">
        <v>740</v>
      </c>
      <c r="H807" s="73" t="s">
        <v>446</v>
      </c>
      <c r="I807" s="73" t="s">
        <v>532</v>
      </c>
      <c r="J807" s="73" t="s">
        <v>455</v>
      </c>
      <c r="K807" s="73" t="s">
        <v>533</v>
      </c>
      <c r="L807" s="73" t="s">
        <v>530</v>
      </c>
    </row>
    <row r="808" spans="1:12" ht="19.5" customHeight="1">
      <c r="A808" s="71">
        <v>252</v>
      </c>
      <c r="B808" s="72">
        <v>39917</v>
      </c>
      <c r="C808" s="73" t="s">
        <v>907</v>
      </c>
      <c r="D808" s="74">
        <v>14</v>
      </c>
      <c r="E808" s="75">
        <v>2.0521</v>
      </c>
      <c r="F808" s="76" t="s">
        <v>788</v>
      </c>
      <c r="G808" s="73" t="s">
        <v>740</v>
      </c>
      <c r="H808" s="73" t="s">
        <v>446</v>
      </c>
      <c r="I808" s="73" t="s">
        <v>532</v>
      </c>
      <c r="J808" s="73" t="s">
        <v>455</v>
      </c>
      <c r="K808" s="73" t="s">
        <v>533</v>
      </c>
      <c r="L808" s="73" t="s">
        <v>539</v>
      </c>
    </row>
    <row r="809" spans="1:12" ht="19.5" customHeight="1">
      <c r="A809" s="71">
        <v>258</v>
      </c>
      <c r="B809" s="72">
        <v>39919</v>
      </c>
      <c r="C809" s="73" t="s">
        <v>818</v>
      </c>
      <c r="D809" s="74">
        <v>17</v>
      </c>
      <c r="E809" s="75">
        <v>2.4919</v>
      </c>
      <c r="F809" s="76" t="s">
        <v>788</v>
      </c>
      <c r="G809" s="73" t="s">
        <v>740</v>
      </c>
      <c r="H809" s="73" t="s">
        <v>446</v>
      </c>
      <c r="I809" s="73" t="s">
        <v>532</v>
      </c>
      <c r="J809" s="73" t="s">
        <v>455</v>
      </c>
      <c r="K809" s="73" t="s">
        <v>533</v>
      </c>
      <c r="L809" s="73" t="s">
        <v>539</v>
      </c>
    </row>
    <row r="810" spans="1:12" ht="19.5" customHeight="1">
      <c r="A810" s="71">
        <v>259</v>
      </c>
      <c r="B810" s="72">
        <v>39919</v>
      </c>
      <c r="C810" s="73" t="s">
        <v>819</v>
      </c>
      <c r="D810" s="74">
        <v>21</v>
      </c>
      <c r="E810" s="75">
        <v>3.0782</v>
      </c>
      <c r="F810" s="76" t="s">
        <v>788</v>
      </c>
      <c r="G810" s="73" t="s">
        <v>740</v>
      </c>
      <c r="H810" s="73" t="s">
        <v>446</v>
      </c>
      <c r="I810" s="73" t="s">
        <v>532</v>
      </c>
      <c r="J810" s="73" t="s">
        <v>455</v>
      </c>
      <c r="K810" s="73" t="s">
        <v>533</v>
      </c>
      <c r="L810" s="73" t="s">
        <v>539</v>
      </c>
    </row>
    <row r="811" spans="1:12" ht="19.5" customHeight="1">
      <c r="A811" s="71">
        <v>260</v>
      </c>
      <c r="B811" s="72">
        <v>39919</v>
      </c>
      <c r="C811" s="73" t="s">
        <v>818</v>
      </c>
      <c r="D811" s="74">
        <v>18</v>
      </c>
      <c r="E811" s="75">
        <v>2.6384</v>
      </c>
      <c r="F811" s="76" t="s">
        <v>788</v>
      </c>
      <c r="G811" s="73" t="s">
        <v>740</v>
      </c>
      <c r="H811" s="73" t="s">
        <v>446</v>
      </c>
      <c r="I811" s="73" t="s">
        <v>532</v>
      </c>
      <c r="J811" s="73" t="s">
        <v>455</v>
      </c>
      <c r="K811" s="73" t="s">
        <v>533</v>
      </c>
      <c r="L811" s="73" t="s">
        <v>539</v>
      </c>
    </row>
    <row r="812" spans="1:12" ht="19.5" customHeight="1">
      <c r="A812" s="71">
        <v>271</v>
      </c>
      <c r="B812" s="72">
        <v>39925</v>
      </c>
      <c r="C812" s="73" t="s">
        <v>822</v>
      </c>
      <c r="D812" s="74">
        <v>11</v>
      </c>
      <c r="E812" s="75">
        <v>1.6124</v>
      </c>
      <c r="F812" s="76" t="s">
        <v>788</v>
      </c>
      <c r="G812" s="73" t="s">
        <v>740</v>
      </c>
      <c r="H812" s="73" t="s">
        <v>446</v>
      </c>
      <c r="I812" s="73" t="s">
        <v>532</v>
      </c>
      <c r="J812" s="73" t="s">
        <v>455</v>
      </c>
      <c r="K812" s="73" t="s">
        <v>535</v>
      </c>
      <c r="L812" s="73" t="s">
        <v>530</v>
      </c>
    </row>
    <row r="813" spans="1:12" ht="19.5" customHeight="1">
      <c r="A813" s="71">
        <v>272</v>
      </c>
      <c r="B813" s="72">
        <v>39925</v>
      </c>
      <c r="C813" s="73" t="s">
        <v>822</v>
      </c>
      <c r="D813" s="74">
        <v>11</v>
      </c>
      <c r="E813" s="75">
        <v>1.6124</v>
      </c>
      <c r="F813" s="76" t="s">
        <v>788</v>
      </c>
      <c r="G813" s="73" t="s">
        <v>740</v>
      </c>
      <c r="H813" s="73" t="s">
        <v>446</v>
      </c>
      <c r="I813" s="73" t="s">
        <v>532</v>
      </c>
      <c r="J813" s="73" t="s">
        <v>455</v>
      </c>
      <c r="K813" s="73" t="s">
        <v>535</v>
      </c>
      <c r="L813" s="73" t="s">
        <v>530</v>
      </c>
    </row>
    <row r="814" spans="1:12" ht="19.5" customHeight="1">
      <c r="A814" s="71">
        <v>276</v>
      </c>
      <c r="B814" s="72">
        <v>39931</v>
      </c>
      <c r="C814" s="73" t="s">
        <v>824</v>
      </c>
      <c r="D814" s="74">
        <v>21</v>
      </c>
      <c r="E814" s="75">
        <v>3.0782</v>
      </c>
      <c r="F814" s="76" t="s">
        <v>788</v>
      </c>
      <c r="G814" s="73" t="s">
        <v>740</v>
      </c>
      <c r="H814" s="73" t="s">
        <v>446</v>
      </c>
      <c r="I814" s="73" t="s">
        <v>532</v>
      </c>
      <c r="J814" s="73" t="s">
        <v>455</v>
      </c>
      <c r="K814" s="73" t="s">
        <v>533</v>
      </c>
      <c r="L814" s="73" t="s">
        <v>530</v>
      </c>
    </row>
    <row r="815" spans="1:12" ht="19.5" customHeight="1">
      <c r="A815" s="71">
        <v>277</v>
      </c>
      <c r="B815" s="72">
        <v>39931</v>
      </c>
      <c r="C815" s="73" t="s">
        <v>824</v>
      </c>
      <c r="D815" s="74">
        <v>10</v>
      </c>
      <c r="E815" s="75">
        <v>1.4658</v>
      </c>
      <c r="F815" s="76" t="s">
        <v>788</v>
      </c>
      <c r="G815" s="73" t="s">
        <v>740</v>
      </c>
      <c r="H815" s="73" t="s">
        <v>446</v>
      </c>
      <c r="I815" s="73" t="s">
        <v>532</v>
      </c>
      <c r="J815" s="73" t="s">
        <v>455</v>
      </c>
      <c r="K815" s="73" t="s">
        <v>533</v>
      </c>
      <c r="L815" s="73" t="s">
        <v>530</v>
      </c>
    </row>
    <row r="816" spans="1:12" ht="19.5" customHeight="1">
      <c r="A816" s="71">
        <v>283</v>
      </c>
      <c r="B816" s="72">
        <v>39933</v>
      </c>
      <c r="C816" s="73" t="s">
        <v>838</v>
      </c>
      <c r="D816" s="74">
        <v>20</v>
      </c>
      <c r="E816" s="75">
        <v>2.9316</v>
      </c>
      <c r="F816" s="76" t="s">
        <v>788</v>
      </c>
      <c r="G816" s="73" t="s">
        <v>740</v>
      </c>
      <c r="H816" s="73" t="s">
        <v>446</v>
      </c>
      <c r="I816" s="73" t="s">
        <v>532</v>
      </c>
      <c r="J816" s="73" t="s">
        <v>455</v>
      </c>
      <c r="K816" s="73" t="s">
        <v>533</v>
      </c>
      <c r="L816" s="73" t="s">
        <v>530</v>
      </c>
    </row>
    <row r="817" spans="1:12" ht="19.5" customHeight="1">
      <c r="A817" s="71">
        <v>284</v>
      </c>
      <c r="B817" s="72">
        <v>39933</v>
      </c>
      <c r="C817" s="73" t="s">
        <v>826</v>
      </c>
      <c r="D817" s="74">
        <v>19</v>
      </c>
      <c r="E817" s="75">
        <v>2.785</v>
      </c>
      <c r="F817" s="76" t="s">
        <v>788</v>
      </c>
      <c r="G817" s="73" t="s">
        <v>740</v>
      </c>
      <c r="H817" s="73" t="s">
        <v>446</v>
      </c>
      <c r="I817" s="73" t="s">
        <v>532</v>
      </c>
      <c r="J817" s="73" t="s">
        <v>455</v>
      </c>
      <c r="K817" s="73" t="s">
        <v>533</v>
      </c>
      <c r="L817" s="73" t="s">
        <v>539</v>
      </c>
    </row>
    <row r="818" spans="1:12" ht="19.5" customHeight="1">
      <c r="A818" s="71">
        <v>624</v>
      </c>
      <c r="B818" s="72">
        <v>39933</v>
      </c>
      <c r="C818" s="73" t="s">
        <v>836</v>
      </c>
      <c r="D818" s="74">
        <v>20</v>
      </c>
      <c r="E818" s="75">
        <v>2.9316</v>
      </c>
      <c r="F818" s="76" t="s">
        <v>788</v>
      </c>
      <c r="G818" s="73" t="s">
        <v>740</v>
      </c>
      <c r="H818" s="73" t="s">
        <v>446</v>
      </c>
      <c r="I818" s="73" t="s">
        <v>532</v>
      </c>
      <c r="J818" s="73" t="s">
        <v>455</v>
      </c>
      <c r="K818" s="73" t="s">
        <v>837</v>
      </c>
      <c r="L818" s="73" t="s">
        <v>539</v>
      </c>
    </row>
    <row r="819" spans="1:12" ht="19.5" customHeight="1">
      <c r="A819" s="71">
        <v>302</v>
      </c>
      <c r="B819" s="72">
        <v>39937</v>
      </c>
      <c r="C819" s="73" t="s">
        <v>82</v>
      </c>
      <c r="D819" s="74">
        <v>10</v>
      </c>
      <c r="E819" s="75">
        <v>1.4676</v>
      </c>
      <c r="F819" s="76" t="s">
        <v>788</v>
      </c>
      <c r="G819" s="73" t="s">
        <v>740</v>
      </c>
      <c r="H819" s="73" t="s">
        <v>446</v>
      </c>
      <c r="I819" s="73" t="s">
        <v>532</v>
      </c>
      <c r="J819" s="73" t="s">
        <v>455</v>
      </c>
      <c r="K819" s="73" t="s">
        <v>535</v>
      </c>
      <c r="L819" s="73" t="s">
        <v>530</v>
      </c>
    </row>
    <row r="820" spans="1:12" ht="19.5" customHeight="1">
      <c r="A820" s="71">
        <v>303</v>
      </c>
      <c r="B820" s="72">
        <v>39937</v>
      </c>
      <c r="C820" s="73" t="s">
        <v>82</v>
      </c>
      <c r="D820" s="74">
        <v>10</v>
      </c>
      <c r="E820" s="75">
        <v>1.4676</v>
      </c>
      <c r="F820" s="76" t="s">
        <v>788</v>
      </c>
      <c r="G820" s="73" t="s">
        <v>740</v>
      </c>
      <c r="H820" s="73" t="s">
        <v>446</v>
      </c>
      <c r="I820" s="73" t="s">
        <v>532</v>
      </c>
      <c r="J820" s="73" t="s">
        <v>455</v>
      </c>
      <c r="K820" s="73" t="s">
        <v>535</v>
      </c>
      <c r="L820" s="73" t="s">
        <v>530</v>
      </c>
    </row>
    <row r="821" spans="1:12" ht="19.5" customHeight="1">
      <c r="A821" s="71">
        <v>310</v>
      </c>
      <c r="B821" s="72">
        <v>39939</v>
      </c>
      <c r="C821" s="73" t="s">
        <v>705</v>
      </c>
      <c r="D821" s="74">
        <v>14</v>
      </c>
      <c r="E821" s="75">
        <v>2.0546</v>
      </c>
      <c r="F821" s="76" t="s">
        <v>788</v>
      </c>
      <c r="G821" s="73" t="s">
        <v>740</v>
      </c>
      <c r="H821" s="73" t="s">
        <v>446</v>
      </c>
      <c r="I821" s="73" t="s">
        <v>532</v>
      </c>
      <c r="J821" s="73" t="s">
        <v>455</v>
      </c>
      <c r="K821" s="73" t="s">
        <v>533</v>
      </c>
      <c r="L821" s="73" t="s">
        <v>530</v>
      </c>
    </row>
    <row r="822" spans="1:12" ht="19.5" customHeight="1">
      <c r="A822" s="71">
        <v>311</v>
      </c>
      <c r="B822" s="72">
        <v>39939</v>
      </c>
      <c r="C822" s="73" t="s">
        <v>841</v>
      </c>
      <c r="D822" s="74">
        <v>11</v>
      </c>
      <c r="E822" s="75">
        <v>1.6144</v>
      </c>
      <c r="F822" s="76" t="s">
        <v>788</v>
      </c>
      <c r="G822" s="73" t="s">
        <v>740</v>
      </c>
      <c r="H822" s="73" t="s">
        <v>446</v>
      </c>
      <c r="I822" s="73" t="s">
        <v>532</v>
      </c>
      <c r="J822" s="73" t="s">
        <v>455</v>
      </c>
      <c r="K822" s="73" t="s">
        <v>533</v>
      </c>
      <c r="L822" s="73" t="s">
        <v>530</v>
      </c>
    </row>
    <row r="823" spans="1:12" ht="19.5" customHeight="1">
      <c r="A823" s="71">
        <v>312</v>
      </c>
      <c r="B823" s="72">
        <v>39939</v>
      </c>
      <c r="C823" s="73" t="s">
        <v>709</v>
      </c>
      <c r="D823" s="74">
        <v>12</v>
      </c>
      <c r="E823" s="75">
        <v>1.7611</v>
      </c>
      <c r="F823" s="76" t="s">
        <v>788</v>
      </c>
      <c r="G823" s="73" t="s">
        <v>740</v>
      </c>
      <c r="H823" s="73" t="s">
        <v>446</v>
      </c>
      <c r="I823" s="73" t="s">
        <v>532</v>
      </c>
      <c r="J823" s="73" t="s">
        <v>455</v>
      </c>
      <c r="K823" s="73" t="s">
        <v>533</v>
      </c>
      <c r="L823" s="73" t="s">
        <v>530</v>
      </c>
    </row>
    <row r="824" spans="1:12" ht="19.5" customHeight="1">
      <c r="A824" s="71">
        <v>313</v>
      </c>
      <c r="B824" s="72">
        <v>39939</v>
      </c>
      <c r="C824" s="73" t="s">
        <v>706</v>
      </c>
      <c r="D824" s="74">
        <v>14</v>
      </c>
      <c r="E824" s="75">
        <v>2.0546</v>
      </c>
      <c r="F824" s="76" t="s">
        <v>788</v>
      </c>
      <c r="G824" s="73" t="s">
        <v>740</v>
      </c>
      <c r="H824" s="73" t="s">
        <v>446</v>
      </c>
      <c r="I824" s="73" t="s">
        <v>532</v>
      </c>
      <c r="J824" s="73" t="s">
        <v>455</v>
      </c>
      <c r="K824" s="73" t="s">
        <v>533</v>
      </c>
      <c r="L824" s="73" t="s">
        <v>539</v>
      </c>
    </row>
    <row r="825" spans="1:12" ht="19.5" customHeight="1">
      <c r="A825" s="71">
        <v>316</v>
      </c>
      <c r="B825" s="72">
        <v>39939</v>
      </c>
      <c r="C825" s="73" t="s">
        <v>707</v>
      </c>
      <c r="D825" s="74">
        <v>24</v>
      </c>
      <c r="E825" s="75">
        <v>3.5222</v>
      </c>
      <c r="F825" s="76" t="s">
        <v>788</v>
      </c>
      <c r="G825" s="73" t="s">
        <v>740</v>
      </c>
      <c r="H825" s="73" t="s">
        <v>446</v>
      </c>
      <c r="I825" s="73" t="s">
        <v>532</v>
      </c>
      <c r="J825" s="73" t="s">
        <v>455</v>
      </c>
      <c r="K825" s="73" t="s">
        <v>535</v>
      </c>
      <c r="L825" s="73" t="s">
        <v>530</v>
      </c>
    </row>
    <row r="826" spans="1:12" ht="19.5" customHeight="1">
      <c r="A826" s="71">
        <v>326</v>
      </c>
      <c r="B826" s="72">
        <v>39942</v>
      </c>
      <c r="C826" s="73" t="s">
        <v>221</v>
      </c>
      <c r="D826" s="74">
        <v>11</v>
      </c>
      <c r="E826" s="75">
        <v>1.6144</v>
      </c>
      <c r="F826" s="76" t="s">
        <v>788</v>
      </c>
      <c r="G826" s="73" t="s">
        <v>740</v>
      </c>
      <c r="H826" s="73" t="s">
        <v>446</v>
      </c>
      <c r="I826" s="73" t="s">
        <v>532</v>
      </c>
      <c r="J826" s="73" t="s">
        <v>455</v>
      </c>
      <c r="K826" s="73" t="s">
        <v>533</v>
      </c>
      <c r="L826" s="73" t="s">
        <v>530</v>
      </c>
    </row>
    <row r="827" spans="1:12" ht="19.5" customHeight="1">
      <c r="A827" s="71">
        <v>329</v>
      </c>
      <c r="B827" s="72">
        <v>39944</v>
      </c>
      <c r="C827" s="73" t="s">
        <v>66</v>
      </c>
      <c r="D827" s="74">
        <v>14</v>
      </c>
      <c r="E827" s="75">
        <v>2.0546</v>
      </c>
      <c r="F827" s="76" t="s">
        <v>788</v>
      </c>
      <c r="G827" s="73" t="s">
        <v>740</v>
      </c>
      <c r="H827" s="73" t="s">
        <v>446</v>
      </c>
      <c r="I827" s="73" t="s">
        <v>532</v>
      </c>
      <c r="J827" s="73" t="s">
        <v>455</v>
      </c>
      <c r="K827" s="73" t="s">
        <v>533</v>
      </c>
      <c r="L827" s="73" t="s">
        <v>530</v>
      </c>
    </row>
    <row r="828" spans="1:13" ht="19.5" customHeight="1">
      <c r="A828" s="71">
        <v>331</v>
      </c>
      <c r="B828" s="72">
        <v>39945</v>
      </c>
      <c r="C828" s="73" t="s">
        <v>69</v>
      </c>
      <c r="D828" s="74">
        <v>16</v>
      </c>
      <c r="E828" s="75">
        <v>2.3482</v>
      </c>
      <c r="F828" s="76" t="s">
        <v>788</v>
      </c>
      <c r="G828" s="73" t="s">
        <v>740</v>
      </c>
      <c r="H828" s="73" t="s">
        <v>446</v>
      </c>
      <c r="I828" s="73" t="s">
        <v>532</v>
      </c>
      <c r="J828" s="73" t="s">
        <v>455</v>
      </c>
      <c r="K828" s="73" t="s">
        <v>533</v>
      </c>
      <c r="L828" s="73" t="s">
        <v>530</v>
      </c>
      <c r="M828" s="77"/>
    </row>
    <row r="829" spans="1:13" ht="19.5" customHeight="1">
      <c r="A829" s="71">
        <v>332</v>
      </c>
      <c r="B829" s="72">
        <v>39945</v>
      </c>
      <c r="C829" s="73" t="s">
        <v>70</v>
      </c>
      <c r="D829" s="74">
        <v>17</v>
      </c>
      <c r="E829" s="75">
        <v>2.4949</v>
      </c>
      <c r="F829" s="76" t="s">
        <v>788</v>
      </c>
      <c r="G829" s="73" t="s">
        <v>740</v>
      </c>
      <c r="H829" s="73" t="s">
        <v>446</v>
      </c>
      <c r="I829" s="73" t="s">
        <v>532</v>
      </c>
      <c r="J829" s="73" t="s">
        <v>455</v>
      </c>
      <c r="K829" s="73" t="s">
        <v>533</v>
      </c>
      <c r="L829" s="73" t="s">
        <v>539</v>
      </c>
      <c r="M829" s="77"/>
    </row>
    <row r="830" spans="1:12" ht="19.5" customHeight="1">
      <c r="A830" s="71">
        <v>333</v>
      </c>
      <c r="B830" s="72">
        <v>39945</v>
      </c>
      <c r="C830" s="73" t="s">
        <v>183</v>
      </c>
      <c r="D830" s="74">
        <v>19</v>
      </c>
      <c r="E830" s="75">
        <v>2.7884</v>
      </c>
      <c r="F830" s="76" t="s">
        <v>788</v>
      </c>
      <c r="G830" s="73" t="s">
        <v>740</v>
      </c>
      <c r="H830" s="73" t="s">
        <v>446</v>
      </c>
      <c r="I830" s="73" t="s">
        <v>532</v>
      </c>
      <c r="J830" s="73" t="s">
        <v>455</v>
      </c>
      <c r="K830" s="73" t="s">
        <v>533</v>
      </c>
      <c r="L830" s="73" t="s">
        <v>530</v>
      </c>
    </row>
    <row r="831" spans="1:13" ht="19.5" customHeight="1">
      <c r="A831" s="71">
        <v>334</v>
      </c>
      <c r="B831" s="72">
        <v>39945</v>
      </c>
      <c r="C831" s="73" t="s">
        <v>70</v>
      </c>
      <c r="D831" s="74">
        <v>17</v>
      </c>
      <c r="E831" s="75">
        <v>2.4949</v>
      </c>
      <c r="F831" s="76" t="s">
        <v>788</v>
      </c>
      <c r="G831" s="73" t="s">
        <v>740</v>
      </c>
      <c r="H831" s="73" t="s">
        <v>446</v>
      </c>
      <c r="I831" s="73" t="s">
        <v>532</v>
      </c>
      <c r="J831" s="73" t="s">
        <v>455</v>
      </c>
      <c r="K831" s="73" t="s">
        <v>533</v>
      </c>
      <c r="L831" s="73" t="s">
        <v>539</v>
      </c>
      <c r="M831" s="77"/>
    </row>
    <row r="832" spans="1:12" ht="19.5" customHeight="1">
      <c r="A832" s="71">
        <v>341</v>
      </c>
      <c r="B832" s="72">
        <v>39949</v>
      </c>
      <c r="C832" s="73" t="s">
        <v>151</v>
      </c>
      <c r="D832" s="74">
        <v>15</v>
      </c>
      <c r="E832" s="75">
        <v>2.2014</v>
      </c>
      <c r="F832" s="76" t="s">
        <v>788</v>
      </c>
      <c r="G832" s="73" t="s">
        <v>740</v>
      </c>
      <c r="H832" s="73" t="s">
        <v>446</v>
      </c>
      <c r="I832" s="73" t="s">
        <v>532</v>
      </c>
      <c r="J832" s="73" t="s">
        <v>455</v>
      </c>
      <c r="K832" s="73" t="s">
        <v>533</v>
      </c>
      <c r="L832" s="73" t="s">
        <v>539</v>
      </c>
    </row>
    <row r="833" spans="1:12" ht="19.5" customHeight="1">
      <c r="A833" s="71">
        <v>342</v>
      </c>
      <c r="B833" s="72">
        <v>39949</v>
      </c>
      <c r="C833" s="73" t="s">
        <v>151</v>
      </c>
      <c r="D833" s="74">
        <v>12</v>
      </c>
      <c r="E833" s="75">
        <v>1.7611</v>
      </c>
      <c r="F833" s="76" t="s">
        <v>788</v>
      </c>
      <c r="G833" s="73" t="s">
        <v>740</v>
      </c>
      <c r="H833" s="73" t="s">
        <v>446</v>
      </c>
      <c r="I833" s="73" t="s">
        <v>532</v>
      </c>
      <c r="J833" s="73" t="s">
        <v>455</v>
      </c>
      <c r="K833" s="73" t="s">
        <v>533</v>
      </c>
      <c r="L833" s="73" t="s">
        <v>539</v>
      </c>
    </row>
    <row r="834" spans="1:12" ht="19.5" customHeight="1">
      <c r="A834" s="71">
        <v>351</v>
      </c>
      <c r="B834" s="72">
        <v>39952</v>
      </c>
      <c r="C834" s="73" t="s">
        <v>769</v>
      </c>
      <c r="D834" s="74">
        <v>20</v>
      </c>
      <c r="E834" s="75">
        <v>2.9352</v>
      </c>
      <c r="F834" s="76" t="s">
        <v>788</v>
      </c>
      <c r="G834" s="73" t="s">
        <v>740</v>
      </c>
      <c r="H834" s="73" t="s">
        <v>446</v>
      </c>
      <c r="I834" s="73" t="s">
        <v>532</v>
      </c>
      <c r="J834" s="73" t="s">
        <v>455</v>
      </c>
      <c r="K834" s="73" t="s">
        <v>533</v>
      </c>
      <c r="L834" s="73" t="s">
        <v>530</v>
      </c>
    </row>
    <row r="835" spans="1:12" ht="19.5" customHeight="1">
      <c r="A835" s="71">
        <v>352</v>
      </c>
      <c r="B835" s="72">
        <v>39952</v>
      </c>
      <c r="C835" s="73" t="s">
        <v>770</v>
      </c>
      <c r="D835" s="74">
        <v>14</v>
      </c>
      <c r="E835" s="75">
        <v>2.0546</v>
      </c>
      <c r="F835" s="76" t="s">
        <v>788</v>
      </c>
      <c r="G835" s="73" t="s">
        <v>740</v>
      </c>
      <c r="H835" s="73" t="s">
        <v>446</v>
      </c>
      <c r="I835" s="73" t="s">
        <v>532</v>
      </c>
      <c r="J835" s="73" t="s">
        <v>455</v>
      </c>
      <c r="K835" s="73" t="s">
        <v>533</v>
      </c>
      <c r="L835" s="73" t="s">
        <v>539</v>
      </c>
    </row>
    <row r="836" spans="1:12" ht="19.5" customHeight="1">
      <c r="A836" s="71">
        <v>448</v>
      </c>
      <c r="B836" s="72">
        <v>39952</v>
      </c>
      <c r="C836" s="73" t="s">
        <v>770</v>
      </c>
      <c r="D836" s="74">
        <v>17</v>
      </c>
      <c r="E836" s="75">
        <v>2.4949</v>
      </c>
      <c r="F836" s="76" t="s">
        <v>788</v>
      </c>
      <c r="G836" s="73" t="s">
        <v>740</v>
      </c>
      <c r="H836" s="73" t="s">
        <v>446</v>
      </c>
      <c r="I836" s="73" t="s">
        <v>532</v>
      </c>
      <c r="J836" s="73" t="s">
        <v>455</v>
      </c>
      <c r="K836" s="73" t="s">
        <v>533</v>
      </c>
      <c r="L836" s="73" t="s">
        <v>539</v>
      </c>
    </row>
    <row r="837" spans="1:12" ht="19.5" customHeight="1">
      <c r="A837" s="71">
        <v>356</v>
      </c>
      <c r="B837" s="72">
        <v>39955</v>
      </c>
      <c r="C837" s="73" t="s">
        <v>341</v>
      </c>
      <c r="D837" s="74">
        <v>10</v>
      </c>
      <c r="E837" s="75">
        <v>1.4676</v>
      </c>
      <c r="F837" s="76" t="s">
        <v>788</v>
      </c>
      <c r="G837" s="73" t="s">
        <v>740</v>
      </c>
      <c r="H837" s="73" t="s">
        <v>446</v>
      </c>
      <c r="I837" s="73" t="s">
        <v>532</v>
      </c>
      <c r="J837" s="73" t="s">
        <v>455</v>
      </c>
      <c r="K837" s="73" t="s">
        <v>533</v>
      </c>
      <c r="L837" s="73" t="s">
        <v>539</v>
      </c>
    </row>
    <row r="838" spans="1:12" ht="19.5" customHeight="1">
      <c r="A838" s="71">
        <v>359</v>
      </c>
      <c r="B838" s="72">
        <v>39956</v>
      </c>
      <c r="C838" s="73" t="s">
        <v>903</v>
      </c>
      <c r="D838" s="74">
        <v>29</v>
      </c>
      <c r="E838" s="75">
        <v>4.256</v>
      </c>
      <c r="F838" s="76" t="s">
        <v>788</v>
      </c>
      <c r="G838" s="73" t="s">
        <v>740</v>
      </c>
      <c r="H838" s="73" t="s">
        <v>446</v>
      </c>
      <c r="I838" s="73" t="s">
        <v>532</v>
      </c>
      <c r="J838" s="73" t="s">
        <v>455</v>
      </c>
      <c r="K838" s="73" t="s">
        <v>533</v>
      </c>
      <c r="L838" s="73" t="s">
        <v>539</v>
      </c>
    </row>
    <row r="839" spans="1:12" ht="19.5" customHeight="1">
      <c r="A839" s="71">
        <v>362</v>
      </c>
      <c r="B839" s="72">
        <v>39957</v>
      </c>
      <c r="C839" s="73" t="s">
        <v>341</v>
      </c>
      <c r="D839" s="74">
        <v>11</v>
      </c>
      <c r="E839" s="75">
        <v>1.6144</v>
      </c>
      <c r="F839" s="76" t="s">
        <v>788</v>
      </c>
      <c r="G839" s="73" t="s">
        <v>740</v>
      </c>
      <c r="H839" s="73" t="s">
        <v>446</v>
      </c>
      <c r="I839" s="73" t="s">
        <v>532</v>
      </c>
      <c r="J839" s="73" t="s">
        <v>455</v>
      </c>
      <c r="K839" s="73" t="s">
        <v>533</v>
      </c>
      <c r="L839" s="73" t="s">
        <v>530</v>
      </c>
    </row>
    <row r="840" spans="1:12" ht="19.5" customHeight="1">
      <c r="A840" s="71">
        <v>366</v>
      </c>
      <c r="B840" s="72">
        <v>39958</v>
      </c>
      <c r="C840" s="73" t="s">
        <v>1043</v>
      </c>
      <c r="D840" s="74">
        <v>18</v>
      </c>
      <c r="E840" s="75">
        <v>2.6417</v>
      </c>
      <c r="F840" s="76" t="s">
        <v>788</v>
      </c>
      <c r="G840" s="73" t="s">
        <v>740</v>
      </c>
      <c r="H840" s="73" t="s">
        <v>446</v>
      </c>
      <c r="I840" s="73" t="s">
        <v>532</v>
      </c>
      <c r="J840" s="73" t="s">
        <v>455</v>
      </c>
      <c r="K840" s="73" t="s">
        <v>533</v>
      </c>
      <c r="L840" s="73" t="s">
        <v>539</v>
      </c>
    </row>
    <row r="841" spans="1:12" ht="19.5" customHeight="1">
      <c r="A841" s="71">
        <v>376</v>
      </c>
      <c r="B841" s="72">
        <v>39967</v>
      </c>
      <c r="C841" s="73" t="s">
        <v>929</v>
      </c>
      <c r="D841" s="74">
        <v>50</v>
      </c>
      <c r="E841" s="75">
        <v>7.3275</v>
      </c>
      <c r="F841" s="76" t="s">
        <v>788</v>
      </c>
      <c r="G841" s="73" t="s">
        <v>740</v>
      </c>
      <c r="H841" s="73" t="s">
        <v>446</v>
      </c>
      <c r="I841" s="73" t="s">
        <v>532</v>
      </c>
      <c r="J841" s="73" t="s">
        <v>455</v>
      </c>
      <c r="K841" s="73" t="s">
        <v>535</v>
      </c>
      <c r="L841" s="73" t="s">
        <v>539</v>
      </c>
    </row>
    <row r="842" spans="1:12" ht="19.5" customHeight="1">
      <c r="A842" s="71">
        <v>377</v>
      </c>
      <c r="B842" s="72">
        <v>39967</v>
      </c>
      <c r="C842" s="73" t="s">
        <v>929</v>
      </c>
      <c r="D842" s="74">
        <v>57</v>
      </c>
      <c r="E842" s="75">
        <v>8.3534</v>
      </c>
      <c r="F842" s="76" t="s">
        <v>788</v>
      </c>
      <c r="G842" s="73" t="s">
        <v>740</v>
      </c>
      <c r="H842" s="73" t="s">
        <v>446</v>
      </c>
      <c r="I842" s="73" t="s">
        <v>532</v>
      </c>
      <c r="J842" s="73" t="s">
        <v>455</v>
      </c>
      <c r="K842" s="73" t="s">
        <v>535</v>
      </c>
      <c r="L842" s="73" t="s">
        <v>539</v>
      </c>
    </row>
    <row r="843" spans="1:13" ht="19.5" customHeight="1">
      <c r="A843" s="71">
        <v>378</v>
      </c>
      <c r="B843" s="72">
        <v>39967</v>
      </c>
      <c r="C843" s="73" t="s">
        <v>930</v>
      </c>
      <c r="D843" s="74">
        <v>10</v>
      </c>
      <c r="E843" s="75">
        <v>1.4655</v>
      </c>
      <c r="F843" s="76" t="s">
        <v>788</v>
      </c>
      <c r="G843" s="73" t="s">
        <v>740</v>
      </c>
      <c r="H843" s="73" t="s">
        <v>446</v>
      </c>
      <c r="I843" s="73" t="s">
        <v>532</v>
      </c>
      <c r="J843" s="73" t="s">
        <v>455</v>
      </c>
      <c r="K843" s="73" t="s">
        <v>535</v>
      </c>
      <c r="L843" s="73" t="s">
        <v>539</v>
      </c>
      <c r="M843" s="77"/>
    </row>
    <row r="844" spans="1:13" ht="19.5" customHeight="1">
      <c r="A844" s="71">
        <v>379</v>
      </c>
      <c r="B844" s="72">
        <v>39967</v>
      </c>
      <c r="C844" s="73" t="s">
        <v>930</v>
      </c>
      <c r="D844" s="74">
        <v>10</v>
      </c>
      <c r="E844" s="75">
        <v>1.4655</v>
      </c>
      <c r="F844" s="76" t="s">
        <v>788</v>
      </c>
      <c r="G844" s="73" t="s">
        <v>740</v>
      </c>
      <c r="H844" s="73" t="s">
        <v>446</v>
      </c>
      <c r="I844" s="73" t="s">
        <v>532</v>
      </c>
      <c r="J844" s="73" t="s">
        <v>455</v>
      </c>
      <c r="K844" s="73" t="s">
        <v>535</v>
      </c>
      <c r="L844" s="73" t="s">
        <v>539</v>
      </c>
      <c r="M844" s="77"/>
    </row>
    <row r="845" spans="1:13" ht="19.5" customHeight="1">
      <c r="A845" s="71">
        <v>382</v>
      </c>
      <c r="B845" s="72">
        <v>39970</v>
      </c>
      <c r="C845" s="73" t="s">
        <v>1062</v>
      </c>
      <c r="D845" s="74">
        <v>30</v>
      </c>
      <c r="E845" s="75">
        <v>4.3965</v>
      </c>
      <c r="F845" s="76" t="s">
        <v>788</v>
      </c>
      <c r="G845" s="73" t="s">
        <v>740</v>
      </c>
      <c r="H845" s="73" t="s">
        <v>446</v>
      </c>
      <c r="I845" s="73" t="s">
        <v>532</v>
      </c>
      <c r="J845" s="73" t="s">
        <v>455</v>
      </c>
      <c r="K845" s="73" t="s">
        <v>535</v>
      </c>
      <c r="L845" s="73" t="s">
        <v>539</v>
      </c>
      <c r="M845" s="77"/>
    </row>
    <row r="846" spans="1:13" ht="19.5" customHeight="1">
      <c r="A846" s="71">
        <v>383</v>
      </c>
      <c r="B846" s="72">
        <v>39970</v>
      </c>
      <c r="C846" s="73" t="s">
        <v>1024</v>
      </c>
      <c r="D846" s="74">
        <v>19</v>
      </c>
      <c r="E846" s="75">
        <v>2.7844</v>
      </c>
      <c r="F846" s="76" t="s">
        <v>788</v>
      </c>
      <c r="G846" s="73" t="s">
        <v>740</v>
      </c>
      <c r="H846" s="73" t="s">
        <v>446</v>
      </c>
      <c r="I846" s="73" t="s">
        <v>532</v>
      </c>
      <c r="J846" s="73" t="s">
        <v>455</v>
      </c>
      <c r="K846" s="73" t="s">
        <v>535</v>
      </c>
      <c r="L846" s="73" t="s">
        <v>539</v>
      </c>
      <c r="M846" s="77"/>
    </row>
    <row r="847" spans="1:12" ht="19.5" customHeight="1">
      <c r="A847" s="71">
        <v>387</v>
      </c>
      <c r="B847" s="72">
        <v>39973</v>
      </c>
      <c r="C847" s="73" t="s">
        <v>932</v>
      </c>
      <c r="D847" s="74">
        <v>12</v>
      </c>
      <c r="E847" s="75">
        <v>1.7586</v>
      </c>
      <c r="F847" s="76" t="s">
        <v>788</v>
      </c>
      <c r="G847" s="73" t="s">
        <v>740</v>
      </c>
      <c r="H847" s="73" t="s">
        <v>446</v>
      </c>
      <c r="I847" s="73" t="s">
        <v>532</v>
      </c>
      <c r="J847" s="73" t="s">
        <v>455</v>
      </c>
      <c r="K847" s="73" t="s">
        <v>533</v>
      </c>
      <c r="L847" s="73" t="s">
        <v>539</v>
      </c>
    </row>
    <row r="848" spans="1:12" ht="19.5" customHeight="1">
      <c r="A848" s="71">
        <v>390</v>
      </c>
      <c r="B848" s="72">
        <v>39974</v>
      </c>
      <c r="C848" s="73" t="s">
        <v>935</v>
      </c>
      <c r="D848" s="74">
        <v>16</v>
      </c>
      <c r="E848" s="75">
        <v>2.3448</v>
      </c>
      <c r="F848" s="76" t="s">
        <v>788</v>
      </c>
      <c r="G848" s="73" t="s">
        <v>740</v>
      </c>
      <c r="H848" s="73" t="s">
        <v>446</v>
      </c>
      <c r="I848" s="73" t="s">
        <v>532</v>
      </c>
      <c r="J848" s="73" t="s">
        <v>455</v>
      </c>
      <c r="K848" s="73" t="s">
        <v>533</v>
      </c>
      <c r="L848" s="73" t="s">
        <v>539</v>
      </c>
    </row>
    <row r="849" spans="1:12" ht="19.5" customHeight="1">
      <c r="A849" s="71">
        <v>391</v>
      </c>
      <c r="B849" s="72">
        <v>39974</v>
      </c>
      <c r="C849" s="73" t="s">
        <v>935</v>
      </c>
      <c r="D849" s="74">
        <v>16</v>
      </c>
      <c r="E849" s="75">
        <v>2.3448</v>
      </c>
      <c r="F849" s="76" t="s">
        <v>788</v>
      </c>
      <c r="G849" s="73" t="s">
        <v>740</v>
      </c>
      <c r="H849" s="73" t="s">
        <v>446</v>
      </c>
      <c r="I849" s="73" t="s">
        <v>532</v>
      </c>
      <c r="J849" s="73" t="s">
        <v>455</v>
      </c>
      <c r="K849" s="73" t="s">
        <v>533</v>
      </c>
      <c r="L849" s="73" t="s">
        <v>539</v>
      </c>
    </row>
    <row r="850" spans="1:12" ht="19.5" customHeight="1">
      <c r="A850" s="71">
        <v>411</v>
      </c>
      <c r="B850" s="72">
        <v>39981</v>
      </c>
      <c r="C850" s="73" t="s">
        <v>158</v>
      </c>
      <c r="D850" s="74">
        <v>18</v>
      </c>
      <c r="E850" s="75">
        <v>2.6379</v>
      </c>
      <c r="F850" s="76" t="s">
        <v>788</v>
      </c>
      <c r="G850" s="73" t="s">
        <v>740</v>
      </c>
      <c r="H850" s="73" t="s">
        <v>446</v>
      </c>
      <c r="I850" s="73" t="s">
        <v>532</v>
      </c>
      <c r="J850" s="73" t="s">
        <v>455</v>
      </c>
      <c r="K850" s="73" t="s">
        <v>533</v>
      </c>
      <c r="L850" s="73" t="s">
        <v>539</v>
      </c>
    </row>
    <row r="851" spans="1:13" ht="19.5" customHeight="1">
      <c r="A851" s="71">
        <v>412</v>
      </c>
      <c r="B851" s="72">
        <v>39981</v>
      </c>
      <c r="C851" s="73" t="s">
        <v>160</v>
      </c>
      <c r="D851" s="74">
        <v>29</v>
      </c>
      <c r="E851" s="75">
        <v>4.25</v>
      </c>
      <c r="F851" s="76" t="s">
        <v>788</v>
      </c>
      <c r="G851" s="73" t="s">
        <v>740</v>
      </c>
      <c r="H851" s="73" t="s">
        <v>446</v>
      </c>
      <c r="I851" s="73" t="s">
        <v>532</v>
      </c>
      <c r="J851" s="73" t="s">
        <v>455</v>
      </c>
      <c r="K851" s="73" t="s">
        <v>533</v>
      </c>
      <c r="L851" s="73" t="s">
        <v>539</v>
      </c>
      <c r="M851" s="77"/>
    </row>
    <row r="852" spans="1:13" ht="19.5" customHeight="1">
      <c r="A852" s="71">
        <v>414</v>
      </c>
      <c r="B852" s="72">
        <v>39981</v>
      </c>
      <c r="C852" s="73" t="s">
        <v>159</v>
      </c>
      <c r="D852" s="74">
        <v>29</v>
      </c>
      <c r="E852" s="75">
        <v>4.25</v>
      </c>
      <c r="F852" s="76" t="s">
        <v>788</v>
      </c>
      <c r="G852" s="73" t="s">
        <v>740</v>
      </c>
      <c r="H852" s="73" t="s">
        <v>446</v>
      </c>
      <c r="I852" s="73" t="s">
        <v>532</v>
      </c>
      <c r="J852" s="73" t="s">
        <v>455</v>
      </c>
      <c r="K852" s="73" t="s">
        <v>533</v>
      </c>
      <c r="L852" s="73" t="s">
        <v>539</v>
      </c>
      <c r="M852" s="77"/>
    </row>
    <row r="853" spans="1:13" ht="19.5" customHeight="1">
      <c r="A853" s="71">
        <v>432</v>
      </c>
      <c r="B853" s="72">
        <v>39984</v>
      </c>
      <c r="C853" s="73" t="s">
        <v>912</v>
      </c>
      <c r="D853" s="74">
        <v>33</v>
      </c>
      <c r="E853" s="75">
        <v>4.8362</v>
      </c>
      <c r="F853" s="76" t="s">
        <v>788</v>
      </c>
      <c r="G853" s="73" t="s">
        <v>740</v>
      </c>
      <c r="H853" s="73" t="s">
        <v>446</v>
      </c>
      <c r="I853" s="73" t="s">
        <v>532</v>
      </c>
      <c r="J853" s="73" t="s">
        <v>455</v>
      </c>
      <c r="K853" s="73" t="s">
        <v>533</v>
      </c>
      <c r="L853" s="73" t="s">
        <v>539</v>
      </c>
      <c r="M853" s="77"/>
    </row>
    <row r="854" spans="1:13" ht="19.5" customHeight="1">
      <c r="A854" s="71">
        <v>433</v>
      </c>
      <c r="B854" s="72">
        <v>39984</v>
      </c>
      <c r="C854" s="73" t="s">
        <v>912</v>
      </c>
      <c r="D854" s="74">
        <v>38</v>
      </c>
      <c r="E854" s="75">
        <v>5.5689</v>
      </c>
      <c r="F854" s="76" t="s">
        <v>788</v>
      </c>
      <c r="G854" s="73" t="s">
        <v>740</v>
      </c>
      <c r="H854" s="73" t="s">
        <v>446</v>
      </c>
      <c r="I854" s="73" t="s">
        <v>532</v>
      </c>
      <c r="J854" s="73" t="s">
        <v>455</v>
      </c>
      <c r="K854" s="73" t="s">
        <v>533</v>
      </c>
      <c r="L854" s="73" t="s">
        <v>539</v>
      </c>
      <c r="M854" s="77"/>
    </row>
    <row r="855" spans="1:12" ht="19.5" customHeight="1">
      <c r="A855" s="71">
        <v>430</v>
      </c>
      <c r="B855" s="72">
        <v>39985</v>
      </c>
      <c r="C855" s="73" t="s">
        <v>190</v>
      </c>
      <c r="D855" s="74">
        <v>14</v>
      </c>
      <c r="E855" s="75">
        <v>2.0517</v>
      </c>
      <c r="F855" s="76" t="s">
        <v>788</v>
      </c>
      <c r="G855" s="73" t="s">
        <v>740</v>
      </c>
      <c r="H855" s="73" t="s">
        <v>446</v>
      </c>
      <c r="I855" s="73" t="s">
        <v>532</v>
      </c>
      <c r="J855" s="73" t="s">
        <v>455</v>
      </c>
      <c r="K855" s="73" t="s">
        <v>533</v>
      </c>
      <c r="L855" s="73" t="s">
        <v>539</v>
      </c>
    </row>
    <row r="856" spans="1:12" ht="19.5" customHeight="1">
      <c r="A856" s="71">
        <v>431</v>
      </c>
      <c r="B856" s="72">
        <v>39985</v>
      </c>
      <c r="C856" s="73" t="s">
        <v>163</v>
      </c>
      <c r="D856" s="74">
        <v>22</v>
      </c>
      <c r="E856" s="75">
        <v>3.2241</v>
      </c>
      <c r="F856" s="76" t="s">
        <v>788</v>
      </c>
      <c r="G856" s="73" t="s">
        <v>740</v>
      </c>
      <c r="H856" s="73" t="s">
        <v>446</v>
      </c>
      <c r="I856" s="73" t="s">
        <v>532</v>
      </c>
      <c r="J856" s="73" t="s">
        <v>455</v>
      </c>
      <c r="K856" s="73" t="s">
        <v>533</v>
      </c>
      <c r="L856" s="73" t="s">
        <v>539</v>
      </c>
    </row>
    <row r="857" spans="1:12" ht="19.5" customHeight="1">
      <c r="A857" s="71">
        <v>486</v>
      </c>
      <c r="B857" s="72">
        <v>39990</v>
      </c>
      <c r="C857" s="73" t="s">
        <v>192</v>
      </c>
      <c r="D857" s="74">
        <v>16</v>
      </c>
      <c r="E857" s="75">
        <v>2.3448</v>
      </c>
      <c r="F857" s="76" t="s">
        <v>788</v>
      </c>
      <c r="G857" s="73" t="s">
        <v>740</v>
      </c>
      <c r="H857" s="73" t="s">
        <v>446</v>
      </c>
      <c r="I857" s="73" t="s">
        <v>532</v>
      </c>
      <c r="J857" s="73" t="s">
        <v>455</v>
      </c>
      <c r="K857" s="73" t="s">
        <v>533</v>
      </c>
      <c r="L857" s="73" t="s">
        <v>539</v>
      </c>
    </row>
    <row r="858" spans="1:12" ht="19.5" customHeight="1">
      <c r="A858" s="71">
        <v>499</v>
      </c>
      <c r="B858" s="72">
        <v>39993</v>
      </c>
      <c r="C858" s="73" t="s">
        <v>87</v>
      </c>
      <c r="D858" s="74">
        <v>14</v>
      </c>
      <c r="E858" s="75">
        <v>2.0517</v>
      </c>
      <c r="F858" s="76" t="s">
        <v>788</v>
      </c>
      <c r="G858" s="73" t="s">
        <v>740</v>
      </c>
      <c r="H858" s="73" t="s">
        <v>446</v>
      </c>
      <c r="I858" s="73" t="s">
        <v>532</v>
      </c>
      <c r="J858" s="73" t="s">
        <v>455</v>
      </c>
      <c r="K858" s="73" t="s">
        <v>533</v>
      </c>
      <c r="L858" s="73" t="s">
        <v>539</v>
      </c>
    </row>
    <row r="859" spans="1:12" ht="19.5" customHeight="1">
      <c r="A859" s="71">
        <v>487</v>
      </c>
      <c r="B859" s="72">
        <v>39994</v>
      </c>
      <c r="C859" s="73" t="s">
        <v>88</v>
      </c>
      <c r="D859" s="74">
        <v>16</v>
      </c>
      <c r="E859" s="75">
        <v>2.3448</v>
      </c>
      <c r="F859" s="76" t="s">
        <v>788</v>
      </c>
      <c r="G859" s="73" t="s">
        <v>740</v>
      </c>
      <c r="H859" s="73" t="s">
        <v>446</v>
      </c>
      <c r="I859" s="73" t="s">
        <v>532</v>
      </c>
      <c r="J859" s="73" t="s">
        <v>455</v>
      </c>
      <c r="K859" s="73" t="s">
        <v>533</v>
      </c>
      <c r="L859" s="73" t="s">
        <v>539</v>
      </c>
    </row>
    <row r="860" spans="1:12" ht="19.5" customHeight="1">
      <c r="A860" s="71">
        <v>488</v>
      </c>
      <c r="B860" s="72">
        <v>39996</v>
      </c>
      <c r="C860" s="73" t="s">
        <v>92</v>
      </c>
      <c r="D860" s="74">
        <v>18</v>
      </c>
      <c r="E860" s="75">
        <v>2.6386</v>
      </c>
      <c r="F860" s="76" t="s">
        <v>788</v>
      </c>
      <c r="G860" s="73" t="s">
        <v>740</v>
      </c>
      <c r="H860" s="73" t="s">
        <v>446</v>
      </c>
      <c r="I860" s="73" t="s">
        <v>532</v>
      </c>
      <c r="J860" s="73" t="s">
        <v>455</v>
      </c>
      <c r="K860" s="73" t="s">
        <v>533</v>
      </c>
      <c r="L860" s="73" t="s">
        <v>539</v>
      </c>
    </row>
    <row r="861" spans="1:12" ht="19.5" customHeight="1">
      <c r="A861" s="71">
        <v>482</v>
      </c>
      <c r="B861" s="72">
        <v>39997</v>
      </c>
      <c r="C861" s="73" t="s">
        <v>94</v>
      </c>
      <c r="D861" s="74">
        <v>27</v>
      </c>
      <c r="E861" s="75">
        <v>3.9579</v>
      </c>
      <c r="F861" s="76" t="s">
        <v>788</v>
      </c>
      <c r="G861" s="73" t="s">
        <v>740</v>
      </c>
      <c r="H861" s="73" t="s">
        <v>446</v>
      </c>
      <c r="I861" s="73" t="s">
        <v>532</v>
      </c>
      <c r="J861" s="73" t="s">
        <v>455</v>
      </c>
      <c r="K861" s="73" t="s">
        <v>533</v>
      </c>
      <c r="L861" s="73" t="s">
        <v>539</v>
      </c>
    </row>
    <row r="862" spans="1:12" ht="19.5" customHeight="1">
      <c r="A862" s="71">
        <v>511</v>
      </c>
      <c r="B862" s="72">
        <v>39997</v>
      </c>
      <c r="C862" s="73" t="s">
        <v>290</v>
      </c>
      <c r="D862" s="74">
        <v>15</v>
      </c>
      <c r="E862" s="75">
        <v>2.1988</v>
      </c>
      <c r="F862" s="76" t="s">
        <v>788</v>
      </c>
      <c r="G862" s="73" t="s">
        <v>740</v>
      </c>
      <c r="H862" s="73" t="s">
        <v>446</v>
      </c>
      <c r="I862" s="73" t="s">
        <v>532</v>
      </c>
      <c r="J862" s="73" t="s">
        <v>455</v>
      </c>
      <c r="K862" s="73" t="s">
        <v>533</v>
      </c>
      <c r="L862" s="73" t="s">
        <v>539</v>
      </c>
    </row>
    <row r="863" spans="1:12" ht="19.5" customHeight="1">
      <c r="A863" s="71">
        <v>478</v>
      </c>
      <c r="B863" s="72">
        <v>39999</v>
      </c>
      <c r="C863" s="73" t="s">
        <v>1064</v>
      </c>
      <c r="D863" s="74">
        <v>10</v>
      </c>
      <c r="E863" s="75">
        <v>1.4659</v>
      </c>
      <c r="F863" s="76" t="s">
        <v>788</v>
      </c>
      <c r="G863" s="73" t="s">
        <v>740</v>
      </c>
      <c r="H863" s="73" t="s">
        <v>446</v>
      </c>
      <c r="I863" s="73" t="s">
        <v>1065</v>
      </c>
      <c r="J863" s="73" t="s">
        <v>455</v>
      </c>
      <c r="K863" s="73" t="s">
        <v>533</v>
      </c>
      <c r="L863" s="73" t="s">
        <v>539</v>
      </c>
    </row>
    <row r="864" spans="1:12" ht="19.5" customHeight="1">
      <c r="A864" s="71">
        <v>485</v>
      </c>
      <c r="B864" s="72">
        <v>40001</v>
      </c>
      <c r="C864" s="73" t="s">
        <v>213</v>
      </c>
      <c r="D864" s="74">
        <v>17</v>
      </c>
      <c r="E864" s="75">
        <v>2.492</v>
      </c>
      <c r="F864" s="76" t="s">
        <v>788</v>
      </c>
      <c r="G864" s="73" t="s">
        <v>740</v>
      </c>
      <c r="H864" s="73" t="s">
        <v>446</v>
      </c>
      <c r="I864" s="73" t="s">
        <v>532</v>
      </c>
      <c r="J864" s="73" t="s">
        <v>455</v>
      </c>
      <c r="K864" s="73" t="s">
        <v>533</v>
      </c>
      <c r="L864" s="73" t="s">
        <v>539</v>
      </c>
    </row>
    <row r="865" spans="1:12" ht="19.5" customHeight="1">
      <c r="A865" s="71">
        <v>471</v>
      </c>
      <c r="B865" s="72">
        <v>40002</v>
      </c>
      <c r="C865" s="73" t="s">
        <v>215</v>
      </c>
      <c r="D865" s="74">
        <v>23</v>
      </c>
      <c r="E865" s="75">
        <v>3.3716</v>
      </c>
      <c r="F865" s="76" t="s">
        <v>788</v>
      </c>
      <c r="G865" s="73" t="s">
        <v>740</v>
      </c>
      <c r="H865" s="73" t="s">
        <v>446</v>
      </c>
      <c r="I865" s="73" t="s">
        <v>532</v>
      </c>
      <c r="J865" s="73" t="s">
        <v>455</v>
      </c>
      <c r="K865" s="73" t="s">
        <v>533</v>
      </c>
      <c r="L865" s="73" t="s">
        <v>539</v>
      </c>
    </row>
    <row r="866" spans="1:12" ht="19.5" customHeight="1">
      <c r="A866" s="71">
        <v>484</v>
      </c>
      <c r="B866" s="72">
        <v>40002</v>
      </c>
      <c r="C866" s="73" t="s">
        <v>1028</v>
      </c>
      <c r="D866" s="74">
        <v>16</v>
      </c>
      <c r="E866" s="75">
        <v>2.3454</v>
      </c>
      <c r="F866" s="76" t="s">
        <v>788</v>
      </c>
      <c r="G866" s="73" t="s">
        <v>740</v>
      </c>
      <c r="H866" s="73" t="s">
        <v>446</v>
      </c>
      <c r="I866" s="73" t="s">
        <v>532</v>
      </c>
      <c r="J866" s="73" t="s">
        <v>455</v>
      </c>
      <c r="K866" s="73" t="s">
        <v>533</v>
      </c>
      <c r="L866" s="73" t="s">
        <v>539</v>
      </c>
    </row>
    <row r="867" spans="1:12" ht="19.5" customHeight="1">
      <c r="A867" s="71">
        <v>519</v>
      </c>
      <c r="B867" s="72">
        <v>40002</v>
      </c>
      <c r="C867" s="73" t="s">
        <v>214</v>
      </c>
      <c r="D867" s="74">
        <v>16</v>
      </c>
      <c r="E867" s="75">
        <v>2.3454</v>
      </c>
      <c r="F867" s="76" t="s">
        <v>788</v>
      </c>
      <c r="G867" s="73" t="s">
        <v>740</v>
      </c>
      <c r="H867" s="73" t="s">
        <v>446</v>
      </c>
      <c r="I867" s="73" t="s">
        <v>532</v>
      </c>
      <c r="J867" s="73" t="s">
        <v>455</v>
      </c>
      <c r="K867" s="73" t="s">
        <v>533</v>
      </c>
      <c r="L867" s="73" t="s">
        <v>539</v>
      </c>
    </row>
    <row r="868" spans="1:12" ht="19.5" customHeight="1">
      <c r="A868" s="71">
        <v>483</v>
      </c>
      <c r="B868" s="72">
        <v>40003</v>
      </c>
      <c r="C868" s="73" t="s">
        <v>224</v>
      </c>
      <c r="D868" s="74">
        <v>22</v>
      </c>
      <c r="E868" s="75">
        <v>3.225</v>
      </c>
      <c r="F868" s="76" t="s">
        <v>788</v>
      </c>
      <c r="G868" s="73" t="s">
        <v>740</v>
      </c>
      <c r="H868" s="73" t="s">
        <v>446</v>
      </c>
      <c r="I868" s="73" t="s">
        <v>532</v>
      </c>
      <c r="J868" s="73" t="s">
        <v>455</v>
      </c>
      <c r="K868" s="73" t="s">
        <v>533</v>
      </c>
      <c r="L868" s="73" t="s">
        <v>539</v>
      </c>
    </row>
    <row r="869" spans="1:12" ht="19.5" customHeight="1">
      <c r="A869" s="71">
        <v>518</v>
      </c>
      <c r="B869" s="72">
        <v>40003</v>
      </c>
      <c r="C869" s="73" t="s">
        <v>218</v>
      </c>
      <c r="D869" s="74">
        <v>40</v>
      </c>
      <c r="E869" s="75">
        <v>5.8636</v>
      </c>
      <c r="F869" s="76" t="s">
        <v>788</v>
      </c>
      <c r="G869" s="73" t="s">
        <v>740</v>
      </c>
      <c r="H869" s="73" t="s">
        <v>446</v>
      </c>
      <c r="I869" s="73" t="s">
        <v>532</v>
      </c>
      <c r="J869" s="73" t="s">
        <v>455</v>
      </c>
      <c r="K869" s="73" t="s">
        <v>533</v>
      </c>
      <c r="L869" s="73" t="s">
        <v>539</v>
      </c>
    </row>
    <row r="870" spans="1:12" ht="19.5" customHeight="1">
      <c r="A870" s="71">
        <v>520</v>
      </c>
      <c r="B870" s="72">
        <v>40003</v>
      </c>
      <c r="C870" s="73" t="s">
        <v>350</v>
      </c>
      <c r="D870" s="74">
        <v>15</v>
      </c>
      <c r="E870" s="75">
        <v>2.1988</v>
      </c>
      <c r="F870" s="76" t="s">
        <v>788</v>
      </c>
      <c r="G870" s="73" t="s">
        <v>740</v>
      </c>
      <c r="H870" s="73" t="s">
        <v>446</v>
      </c>
      <c r="I870" s="73" t="s">
        <v>532</v>
      </c>
      <c r="J870" s="73" t="s">
        <v>455</v>
      </c>
      <c r="K870" s="73" t="s">
        <v>533</v>
      </c>
      <c r="L870" s="73" t="s">
        <v>539</v>
      </c>
    </row>
    <row r="871" spans="1:12" ht="19.5" customHeight="1">
      <c r="A871" s="71">
        <v>481</v>
      </c>
      <c r="B871" s="72">
        <v>40004</v>
      </c>
      <c r="C871" s="73" t="s">
        <v>225</v>
      </c>
      <c r="D871" s="74">
        <v>11</v>
      </c>
      <c r="E871" s="75">
        <v>1.6125</v>
      </c>
      <c r="F871" s="76" t="s">
        <v>788</v>
      </c>
      <c r="G871" s="73" t="s">
        <v>740</v>
      </c>
      <c r="H871" s="73" t="s">
        <v>446</v>
      </c>
      <c r="I871" s="73" t="s">
        <v>532</v>
      </c>
      <c r="J871" s="73" t="s">
        <v>455</v>
      </c>
      <c r="K871" s="73" t="s">
        <v>533</v>
      </c>
      <c r="L871" s="73" t="s">
        <v>539</v>
      </c>
    </row>
    <row r="872" spans="1:12" ht="19.5" customHeight="1">
      <c r="A872" s="71">
        <v>504</v>
      </c>
      <c r="B872" s="72">
        <v>40004</v>
      </c>
      <c r="C872" s="73" t="s">
        <v>1029</v>
      </c>
      <c r="D872" s="74">
        <v>26</v>
      </c>
      <c r="E872" s="75">
        <v>3.8113</v>
      </c>
      <c r="F872" s="76" t="s">
        <v>788</v>
      </c>
      <c r="G872" s="73" t="s">
        <v>740</v>
      </c>
      <c r="H872" s="73" t="s">
        <v>446</v>
      </c>
      <c r="I872" s="73" t="s">
        <v>532</v>
      </c>
      <c r="J872" s="73" t="s">
        <v>455</v>
      </c>
      <c r="K872" s="73" t="s">
        <v>533</v>
      </c>
      <c r="L872" s="73" t="s">
        <v>539</v>
      </c>
    </row>
    <row r="873" spans="1:12" ht="19.5" customHeight="1">
      <c r="A873" s="71">
        <v>506</v>
      </c>
      <c r="B873" s="72">
        <v>40004</v>
      </c>
      <c r="C873" s="73" t="s">
        <v>116</v>
      </c>
      <c r="D873" s="74">
        <v>13</v>
      </c>
      <c r="E873" s="75">
        <v>1.9057</v>
      </c>
      <c r="F873" s="76" t="s">
        <v>788</v>
      </c>
      <c r="G873" s="73" t="s">
        <v>740</v>
      </c>
      <c r="H873" s="73" t="s">
        <v>446</v>
      </c>
      <c r="I873" s="73" t="s">
        <v>532</v>
      </c>
      <c r="J873" s="73" t="s">
        <v>455</v>
      </c>
      <c r="K873" s="73" t="s">
        <v>533</v>
      </c>
      <c r="L873" s="73" t="s">
        <v>539</v>
      </c>
    </row>
    <row r="874" spans="1:12" ht="19.5" customHeight="1">
      <c r="A874" s="71">
        <v>459</v>
      </c>
      <c r="B874" s="72">
        <v>40005</v>
      </c>
      <c r="C874" s="73" t="s">
        <v>1029</v>
      </c>
      <c r="D874" s="74">
        <v>10</v>
      </c>
      <c r="E874" s="75">
        <v>1.4659</v>
      </c>
      <c r="F874" s="76" t="s">
        <v>788</v>
      </c>
      <c r="G874" s="73" t="s">
        <v>740</v>
      </c>
      <c r="H874" s="73" t="s">
        <v>446</v>
      </c>
      <c r="I874" s="73" t="s">
        <v>1065</v>
      </c>
      <c r="J874" s="73" t="s">
        <v>455</v>
      </c>
      <c r="K874" s="73" t="s">
        <v>533</v>
      </c>
      <c r="L874" s="73" t="s">
        <v>539</v>
      </c>
    </row>
    <row r="875" spans="1:12" ht="19.5" customHeight="1">
      <c r="A875" s="71">
        <v>503</v>
      </c>
      <c r="B875" s="72">
        <v>40005</v>
      </c>
      <c r="C875" s="73" t="s">
        <v>1029</v>
      </c>
      <c r="D875" s="74">
        <v>11</v>
      </c>
      <c r="E875" s="75">
        <v>1.6125</v>
      </c>
      <c r="F875" s="76" t="s">
        <v>788</v>
      </c>
      <c r="G875" s="73" t="s">
        <v>740</v>
      </c>
      <c r="H875" s="73" t="s">
        <v>446</v>
      </c>
      <c r="I875" s="73" t="s">
        <v>1065</v>
      </c>
      <c r="J875" s="73" t="s">
        <v>455</v>
      </c>
      <c r="K875" s="73" t="s">
        <v>533</v>
      </c>
      <c r="L875" s="73" t="s">
        <v>539</v>
      </c>
    </row>
    <row r="876" spans="1:12" ht="19.5" customHeight="1">
      <c r="A876" s="71">
        <v>498</v>
      </c>
      <c r="B876" s="72">
        <v>40006</v>
      </c>
      <c r="C876" s="73" t="s">
        <v>1029</v>
      </c>
      <c r="D876" s="74">
        <v>12</v>
      </c>
      <c r="E876" s="75">
        <v>1.7591</v>
      </c>
      <c r="F876" s="76" t="s">
        <v>788</v>
      </c>
      <c r="G876" s="73" t="s">
        <v>740</v>
      </c>
      <c r="H876" s="73" t="s">
        <v>446</v>
      </c>
      <c r="I876" s="73" t="s">
        <v>1065</v>
      </c>
      <c r="J876" s="73" t="s">
        <v>455</v>
      </c>
      <c r="K876" s="73" t="s">
        <v>533</v>
      </c>
      <c r="L876" s="73" t="s">
        <v>539</v>
      </c>
    </row>
    <row r="877" spans="1:12" ht="19.5" customHeight="1">
      <c r="A877" s="71">
        <v>517</v>
      </c>
      <c r="B877" s="72">
        <v>40006</v>
      </c>
      <c r="C877" s="73" t="s">
        <v>1029</v>
      </c>
      <c r="D877" s="74">
        <v>11</v>
      </c>
      <c r="E877" s="75">
        <v>1.6125</v>
      </c>
      <c r="F877" s="76" t="s">
        <v>788</v>
      </c>
      <c r="G877" s="73" t="s">
        <v>740</v>
      </c>
      <c r="H877" s="73" t="s">
        <v>446</v>
      </c>
      <c r="I877" s="73" t="s">
        <v>1065</v>
      </c>
      <c r="J877" s="73" t="s">
        <v>455</v>
      </c>
      <c r="K877" s="73" t="s">
        <v>533</v>
      </c>
      <c r="L877" s="73" t="s">
        <v>539</v>
      </c>
    </row>
    <row r="878" spans="1:12" ht="19.5" customHeight="1">
      <c r="A878" s="71">
        <v>475</v>
      </c>
      <c r="B878" s="72">
        <v>40007</v>
      </c>
      <c r="C878" s="73" t="s">
        <v>119</v>
      </c>
      <c r="D878" s="74">
        <v>12</v>
      </c>
      <c r="E878" s="75">
        <v>1.7591</v>
      </c>
      <c r="F878" s="76" t="s">
        <v>788</v>
      </c>
      <c r="G878" s="73" t="s">
        <v>740</v>
      </c>
      <c r="H878" s="73" t="s">
        <v>446</v>
      </c>
      <c r="I878" s="73" t="s">
        <v>532</v>
      </c>
      <c r="J878" s="73" t="s">
        <v>455</v>
      </c>
      <c r="K878" s="73" t="s">
        <v>533</v>
      </c>
      <c r="L878" s="73" t="s">
        <v>539</v>
      </c>
    </row>
    <row r="879" spans="1:12" ht="19.5" customHeight="1">
      <c r="A879" s="71">
        <v>476</v>
      </c>
      <c r="B879" s="72">
        <v>40007</v>
      </c>
      <c r="C879" s="73" t="s">
        <v>1029</v>
      </c>
      <c r="D879" s="74">
        <v>15</v>
      </c>
      <c r="E879" s="75">
        <v>2.1988</v>
      </c>
      <c r="F879" s="76" t="s">
        <v>788</v>
      </c>
      <c r="G879" s="73" t="s">
        <v>740</v>
      </c>
      <c r="H879" s="73" t="s">
        <v>446</v>
      </c>
      <c r="I879" s="73" t="s">
        <v>1065</v>
      </c>
      <c r="J879" s="73" t="s">
        <v>455</v>
      </c>
      <c r="K879" s="73" t="s">
        <v>533</v>
      </c>
      <c r="L879" s="73" t="s">
        <v>539</v>
      </c>
    </row>
    <row r="880" spans="1:12" ht="19.5" customHeight="1">
      <c r="A880" s="71">
        <v>494</v>
      </c>
      <c r="B880" s="72">
        <v>40007</v>
      </c>
      <c r="C880" s="73" t="s">
        <v>1029</v>
      </c>
      <c r="D880" s="74">
        <v>20</v>
      </c>
      <c r="E880" s="75">
        <v>2.9318</v>
      </c>
      <c r="F880" s="76" t="s">
        <v>788</v>
      </c>
      <c r="G880" s="73" t="s">
        <v>740</v>
      </c>
      <c r="H880" s="73" t="s">
        <v>446</v>
      </c>
      <c r="I880" s="73" t="s">
        <v>1065</v>
      </c>
      <c r="J880" s="73" t="s">
        <v>455</v>
      </c>
      <c r="K880" s="73" t="s">
        <v>533</v>
      </c>
      <c r="L880" s="73" t="s">
        <v>539</v>
      </c>
    </row>
    <row r="881" spans="1:12" ht="19.5" customHeight="1">
      <c r="A881" s="71">
        <v>495</v>
      </c>
      <c r="B881" s="72">
        <v>40008</v>
      </c>
      <c r="C881" s="73" t="s">
        <v>1029</v>
      </c>
      <c r="D881" s="74">
        <v>13</v>
      </c>
      <c r="E881" s="75">
        <v>1.9057</v>
      </c>
      <c r="F881" s="76" t="s">
        <v>788</v>
      </c>
      <c r="G881" s="73" t="s">
        <v>740</v>
      </c>
      <c r="H881" s="73" t="s">
        <v>446</v>
      </c>
      <c r="I881" s="73" t="s">
        <v>1065</v>
      </c>
      <c r="J881" s="73" t="s">
        <v>455</v>
      </c>
      <c r="K881" s="73" t="s">
        <v>533</v>
      </c>
      <c r="L881" s="73" t="s">
        <v>539</v>
      </c>
    </row>
    <row r="882" spans="1:12" ht="19.5" customHeight="1">
      <c r="A882" s="71">
        <v>455</v>
      </c>
      <c r="B882" s="72">
        <v>40010</v>
      </c>
      <c r="C882" s="73" t="s">
        <v>1029</v>
      </c>
      <c r="D882" s="74">
        <v>14</v>
      </c>
      <c r="E882" s="75">
        <v>2.0523</v>
      </c>
      <c r="F882" s="76" t="s">
        <v>788</v>
      </c>
      <c r="G882" s="73" t="s">
        <v>740</v>
      </c>
      <c r="H882" s="73" t="s">
        <v>446</v>
      </c>
      <c r="I882" s="73" t="s">
        <v>1065</v>
      </c>
      <c r="J882" s="73" t="s">
        <v>455</v>
      </c>
      <c r="K882" s="73" t="s">
        <v>533</v>
      </c>
      <c r="L882" s="73" t="s">
        <v>539</v>
      </c>
    </row>
    <row r="883" spans="1:12" ht="19.5" customHeight="1">
      <c r="A883" s="71">
        <v>521</v>
      </c>
      <c r="B883" s="72">
        <v>40011</v>
      </c>
      <c r="C883" s="73" t="s">
        <v>1033</v>
      </c>
      <c r="D883" s="74">
        <v>34</v>
      </c>
      <c r="E883" s="75">
        <v>4.9841</v>
      </c>
      <c r="F883" s="76" t="s">
        <v>788</v>
      </c>
      <c r="G883" s="73" t="s">
        <v>740</v>
      </c>
      <c r="H883" s="73" t="s">
        <v>446</v>
      </c>
      <c r="I883" s="73" t="s">
        <v>1030</v>
      </c>
      <c r="J883" s="73" t="s">
        <v>455</v>
      </c>
      <c r="K883" s="73" t="s">
        <v>533</v>
      </c>
      <c r="L883" s="73" t="s">
        <v>539</v>
      </c>
    </row>
    <row r="884" spans="1:12" ht="19.5" customHeight="1">
      <c r="A884" s="79">
        <v>461</v>
      </c>
      <c r="B884" s="100">
        <v>40012</v>
      </c>
      <c r="C884" s="84" t="s">
        <v>122</v>
      </c>
      <c r="D884" s="101">
        <v>60</v>
      </c>
      <c r="E884" s="143">
        <v>8.795470588235293</v>
      </c>
      <c r="F884" s="111" t="s">
        <v>788</v>
      </c>
      <c r="G884" s="112" t="s">
        <v>740</v>
      </c>
      <c r="H884" s="112" t="s">
        <v>446</v>
      </c>
      <c r="I884" s="84" t="s">
        <v>877</v>
      </c>
      <c r="J884" s="73" t="s">
        <v>455</v>
      </c>
      <c r="K884" s="85"/>
      <c r="L884" s="84" t="s">
        <v>539</v>
      </c>
    </row>
    <row r="885" spans="1:12" ht="19.5" customHeight="1">
      <c r="A885" s="71">
        <v>472</v>
      </c>
      <c r="B885" s="72">
        <v>40012</v>
      </c>
      <c r="C885" s="73" t="s">
        <v>1029</v>
      </c>
      <c r="D885" s="74">
        <v>58</v>
      </c>
      <c r="E885" s="75">
        <v>8.5022</v>
      </c>
      <c r="F885" s="76" t="s">
        <v>788</v>
      </c>
      <c r="G885" s="73" t="s">
        <v>740</v>
      </c>
      <c r="H885" s="73" t="s">
        <v>446</v>
      </c>
      <c r="I885" s="73" t="s">
        <v>1065</v>
      </c>
      <c r="J885" s="73" t="s">
        <v>455</v>
      </c>
      <c r="K885" s="73" t="s">
        <v>533</v>
      </c>
      <c r="L885" s="73" t="s">
        <v>539</v>
      </c>
    </row>
    <row r="886" spans="1:12" ht="19.5" customHeight="1">
      <c r="A886" s="71">
        <v>469</v>
      </c>
      <c r="B886" s="72">
        <v>40013</v>
      </c>
      <c r="C886" s="73" t="s">
        <v>124</v>
      </c>
      <c r="D886" s="74">
        <v>26</v>
      </c>
      <c r="E886" s="75">
        <v>3.8113</v>
      </c>
      <c r="F886" s="76" t="s">
        <v>788</v>
      </c>
      <c r="G886" s="73" t="s">
        <v>740</v>
      </c>
      <c r="H886" s="73" t="s">
        <v>446</v>
      </c>
      <c r="I886" s="73" t="s">
        <v>532</v>
      </c>
      <c r="J886" s="73" t="s">
        <v>455</v>
      </c>
      <c r="K886" s="73" t="s">
        <v>533</v>
      </c>
      <c r="L886" s="73" t="s">
        <v>539</v>
      </c>
    </row>
    <row r="887" spans="1:12" ht="19.5" customHeight="1">
      <c r="A887" s="71">
        <v>473</v>
      </c>
      <c r="B887" s="72">
        <v>40013</v>
      </c>
      <c r="C887" s="73" t="s">
        <v>1029</v>
      </c>
      <c r="D887" s="74">
        <v>53</v>
      </c>
      <c r="E887" s="75">
        <v>7.7693</v>
      </c>
      <c r="F887" s="76" t="s">
        <v>788</v>
      </c>
      <c r="G887" s="73" t="s">
        <v>740</v>
      </c>
      <c r="H887" s="73" t="s">
        <v>446</v>
      </c>
      <c r="I887" s="73" t="s">
        <v>1065</v>
      </c>
      <c r="J887" s="73" t="s">
        <v>455</v>
      </c>
      <c r="K887" s="73" t="s">
        <v>533</v>
      </c>
      <c r="L887" s="73" t="s">
        <v>539</v>
      </c>
    </row>
    <row r="888" spans="1:12" ht="19.5" customHeight="1">
      <c r="A888" s="71">
        <v>470</v>
      </c>
      <c r="B888" s="72">
        <v>40014</v>
      </c>
      <c r="C888" s="73" t="s">
        <v>1029</v>
      </c>
      <c r="D888" s="74">
        <v>17</v>
      </c>
      <c r="E888" s="75">
        <v>2.492</v>
      </c>
      <c r="F888" s="76" t="s">
        <v>788</v>
      </c>
      <c r="G888" s="73" t="s">
        <v>740</v>
      </c>
      <c r="H888" s="73" t="s">
        <v>446</v>
      </c>
      <c r="I888" s="73" t="s">
        <v>1065</v>
      </c>
      <c r="J888" s="73" t="s">
        <v>455</v>
      </c>
      <c r="K888" s="73" t="s">
        <v>533</v>
      </c>
      <c r="L888" s="73" t="s">
        <v>539</v>
      </c>
    </row>
    <row r="889" spans="1:12" ht="19.5" customHeight="1">
      <c r="A889" s="71">
        <v>458</v>
      </c>
      <c r="B889" s="72">
        <v>40018</v>
      </c>
      <c r="C889" s="73" t="s">
        <v>1029</v>
      </c>
      <c r="D889" s="74">
        <v>13</v>
      </c>
      <c r="E889" s="75">
        <v>1.9057</v>
      </c>
      <c r="F889" s="76" t="s">
        <v>788</v>
      </c>
      <c r="G889" s="73" t="s">
        <v>740</v>
      </c>
      <c r="H889" s="73" t="s">
        <v>446</v>
      </c>
      <c r="I889" s="73" t="s">
        <v>1065</v>
      </c>
      <c r="J889" s="73" t="s">
        <v>455</v>
      </c>
      <c r="K889" s="73" t="s">
        <v>533</v>
      </c>
      <c r="L889" s="73" t="s">
        <v>539</v>
      </c>
    </row>
    <row r="890" spans="1:12" ht="19.5" customHeight="1">
      <c r="A890" s="71">
        <v>460</v>
      </c>
      <c r="B890" s="72">
        <v>40018</v>
      </c>
      <c r="C890" s="73" t="s">
        <v>1029</v>
      </c>
      <c r="D890" s="74">
        <v>14</v>
      </c>
      <c r="E890" s="75">
        <v>2.0523</v>
      </c>
      <c r="F890" s="76" t="s">
        <v>788</v>
      </c>
      <c r="G890" s="73" t="s">
        <v>740</v>
      </c>
      <c r="H890" s="73" t="s">
        <v>446</v>
      </c>
      <c r="I890" s="73" t="s">
        <v>1065</v>
      </c>
      <c r="J890" s="73" t="s">
        <v>455</v>
      </c>
      <c r="K890" s="73" t="s">
        <v>533</v>
      </c>
      <c r="L890" s="73" t="s">
        <v>539</v>
      </c>
    </row>
    <row r="891" spans="1:12" ht="19.5" customHeight="1">
      <c r="A891" s="71">
        <v>457</v>
      </c>
      <c r="B891" s="72">
        <v>40019</v>
      </c>
      <c r="C891" s="73" t="s">
        <v>1029</v>
      </c>
      <c r="D891" s="74">
        <v>17</v>
      </c>
      <c r="E891" s="75">
        <v>2.492</v>
      </c>
      <c r="F891" s="76" t="s">
        <v>788</v>
      </c>
      <c r="G891" s="73" t="s">
        <v>740</v>
      </c>
      <c r="H891" s="73" t="s">
        <v>446</v>
      </c>
      <c r="I891" s="73" t="s">
        <v>1065</v>
      </c>
      <c r="J891" s="73" t="s">
        <v>455</v>
      </c>
      <c r="K891" s="73" t="s">
        <v>533</v>
      </c>
      <c r="L891" s="73" t="s">
        <v>539</v>
      </c>
    </row>
    <row r="892" spans="1:12" ht="19.5" customHeight="1">
      <c r="A892" s="71">
        <v>466</v>
      </c>
      <c r="B892" s="72">
        <v>40019</v>
      </c>
      <c r="C892" s="73" t="s">
        <v>1029</v>
      </c>
      <c r="D892" s="74">
        <v>28</v>
      </c>
      <c r="E892" s="75">
        <v>4.1045</v>
      </c>
      <c r="F892" s="76" t="s">
        <v>788</v>
      </c>
      <c r="G892" s="73" t="s">
        <v>740</v>
      </c>
      <c r="H892" s="73" t="s">
        <v>446</v>
      </c>
      <c r="I892" s="73" t="s">
        <v>1065</v>
      </c>
      <c r="J892" s="73" t="s">
        <v>455</v>
      </c>
      <c r="K892" s="73" t="s">
        <v>533</v>
      </c>
      <c r="L892" s="73" t="s">
        <v>539</v>
      </c>
    </row>
    <row r="893" spans="1:12" ht="19.5" customHeight="1">
      <c r="A893" s="71">
        <v>467</v>
      </c>
      <c r="B893" s="72">
        <v>40020</v>
      </c>
      <c r="C893" s="73" t="s">
        <v>1029</v>
      </c>
      <c r="D893" s="74">
        <v>17</v>
      </c>
      <c r="E893" s="75">
        <v>2.492</v>
      </c>
      <c r="F893" s="76" t="s">
        <v>788</v>
      </c>
      <c r="G893" s="73" t="s">
        <v>740</v>
      </c>
      <c r="H893" s="73" t="s">
        <v>446</v>
      </c>
      <c r="I893" s="73" t="s">
        <v>1065</v>
      </c>
      <c r="J893" s="73" t="s">
        <v>455</v>
      </c>
      <c r="K893" s="73" t="s">
        <v>533</v>
      </c>
      <c r="L893" s="73" t="s">
        <v>539</v>
      </c>
    </row>
    <row r="894" spans="1:12" ht="19.5" customHeight="1">
      <c r="A894" s="71">
        <v>554</v>
      </c>
      <c r="B894" s="72">
        <v>40022</v>
      </c>
      <c r="C894" s="73" t="s">
        <v>254</v>
      </c>
      <c r="D894" s="74">
        <v>13</v>
      </c>
      <c r="E894" s="75">
        <v>1.9057</v>
      </c>
      <c r="F894" s="76" t="s">
        <v>788</v>
      </c>
      <c r="G894" s="73" t="s">
        <v>740</v>
      </c>
      <c r="H894" s="73" t="s">
        <v>446</v>
      </c>
      <c r="I894" s="73" t="s">
        <v>532</v>
      </c>
      <c r="J894" s="73" t="s">
        <v>455</v>
      </c>
      <c r="K894" s="73" t="s">
        <v>533</v>
      </c>
      <c r="L894" s="73" t="s">
        <v>539</v>
      </c>
    </row>
    <row r="895" spans="1:12" ht="19.5" customHeight="1">
      <c r="A895" s="79">
        <v>456</v>
      </c>
      <c r="B895" s="100">
        <v>40023</v>
      </c>
      <c r="C895" s="84" t="s">
        <v>255</v>
      </c>
      <c r="D895" s="101">
        <v>39</v>
      </c>
      <c r="E895" s="143">
        <v>5.7171</v>
      </c>
      <c r="F895" s="111" t="s">
        <v>788</v>
      </c>
      <c r="G895" s="112" t="s">
        <v>740</v>
      </c>
      <c r="H895" s="112" t="s">
        <v>446</v>
      </c>
      <c r="I895" s="84" t="s">
        <v>877</v>
      </c>
      <c r="J895" s="73" t="s">
        <v>455</v>
      </c>
      <c r="K895" s="85"/>
      <c r="L895" s="84" t="s">
        <v>869</v>
      </c>
    </row>
    <row r="896" spans="1:12" ht="19.5" customHeight="1">
      <c r="A896" s="71">
        <v>508</v>
      </c>
      <c r="B896" s="72">
        <v>40024</v>
      </c>
      <c r="C896" s="73" t="s">
        <v>1029</v>
      </c>
      <c r="D896" s="74">
        <v>15</v>
      </c>
      <c r="E896" s="75">
        <v>2.1988</v>
      </c>
      <c r="F896" s="76" t="s">
        <v>788</v>
      </c>
      <c r="G896" s="73" t="s">
        <v>740</v>
      </c>
      <c r="H896" s="73" t="s">
        <v>446</v>
      </c>
      <c r="I896" s="73" t="s">
        <v>1065</v>
      </c>
      <c r="J896" s="73" t="s">
        <v>455</v>
      </c>
      <c r="K896" s="73" t="s">
        <v>533</v>
      </c>
      <c r="L896" s="73" t="s">
        <v>539</v>
      </c>
    </row>
    <row r="897" spans="1:12" ht="19.5" customHeight="1">
      <c r="A897" s="71">
        <v>547</v>
      </c>
      <c r="B897" s="72">
        <v>40025</v>
      </c>
      <c r="C897" s="73" t="s">
        <v>343</v>
      </c>
      <c r="D897" s="74">
        <v>19</v>
      </c>
      <c r="E897" s="75">
        <v>2.7852</v>
      </c>
      <c r="F897" s="76" t="s">
        <v>788</v>
      </c>
      <c r="G897" s="73" t="s">
        <v>740</v>
      </c>
      <c r="H897" s="73" t="s">
        <v>446</v>
      </c>
      <c r="I897" s="73" t="s">
        <v>532</v>
      </c>
      <c r="J897" s="73" t="s">
        <v>455</v>
      </c>
      <c r="K897" s="73" t="s">
        <v>533</v>
      </c>
      <c r="L897" s="73" t="s">
        <v>539</v>
      </c>
    </row>
    <row r="898" spans="1:12" ht="19.5" customHeight="1">
      <c r="A898" s="71">
        <v>464</v>
      </c>
      <c r="B898" s="72">
        <v>40028</v>
      </c>
      <c r="C898" s="73" t="s">
        <v>238</v>
      </c>
      <c r="D898" s="74">
        <v>15</v>
      </c>
      <c r="E898" s="75">
        <v>2.1986</v>
      </c>
      <c r="F898" s="76" t="s">
        <v>788</v>
      </c>
      <c r="G898" s="73" t="s">
        <v>740</v>
      </c>
      <c r="H898" s="73" t="s">
        <v>446</v>
      </c>
      <c r="I898" s="73" t="s">
        <v>532</v>
      </c>
      <c r="J898" s="73" t="s">
        <v>455</v>
      </c>
      <c r="K898" s="73" t="s">
        <v>533</v>
      </c>
      <c r="L898" s="73" t="s">
        <v>539</v>
      </c>
    </row>
    <row r="899" spans="1:12" ht="19.5" customHeight="1">
      <c r="A899" s="71">
        <v>566</v>
      </c>
      <c r="B899" s="72">
        <v>40031</v>
      </c>
      <c r="C899" s="73" t="s">
        <v>63</v>
      </c>
      <c r="D899" s="74">
        <v>32</v>
      </c>
      <c r="E899" s="75">
        <v>4.6906</v>
      </c>
      <c r="F899" s="76" t="s">
        <v>788</v>
      </c>
      <c r="G899" s="73" t="s">
        <v>740</v>
      </c>
      <c r="H899" s="73" t="s">
        <v>446</v>
      </c>
      <c r="I899" s="73" t="s">
        <v>532</v>
      </c>
      <c r="J899" s="73" t="s">
        <v>455</v>
      </c>
      <c r="K899" s="73" t="s">
        <v>533</v>
      </c>
      <c r="L899" s="73" t="s">
        <v>530</v>
      </c>
    </row>
    <row r="900" spans="1:12" ht="19.5" customHeight="1">
      <c r="A900" s="71">
        <v>569</v>
      </c>
      <c r="B900" s="72">
        <v>40031</v>
      </c>
      <c r="C900" s="73" t="s">
        <v>63</v>
      </c>
      <c r="D900" s="74">
        <v>25</v>
      </c>
      <c r="E900" s="75">
        <v>3.6645</v>
      </c>
      <c r="F900" s="76" t="s">
        <v>788</v>
      </c>
      <c r="G900" s="73" t="s">
        <v>740</v>
      </c>
      <c r="H900" s="73" t="s">
        <v>446</v>
      </c>
      <c r="I900" s="73" t="s">
        <v>532</v>
      </c>
      <c r="J900" s="73" t="s">
        <v>455</v>
      </c>
      <c r="K900" s="73" t="s">
        <v>533</v>
      </c>
      <c r="L900" s="73" t="s">
        <v>539</v>
      </c>
    </row>
    <row r="901" spans="1:12" ht="19.5" customHeight="1">
      <c r="A901" s="71">
        <v>586</v>
      </c>
      <c r="B901" s="72">
        <v>40032</v>
      </c>
      <c r="C901" s="73" t="s">
        <v>278</v>
      </c>
      <c r="D901" s="74">
        <v>12</v>
      </c>
      <c r="E901" s="75">
        <v>1.759</v>
      </c>
      <c r="F901" s="76" t="s">
        <v>788</v>
      </c>
      <c r="G901" s="73" t="s">
        <v>740</v>
      </c>
      <c r="H901" s="73" t="s">
        <v>446</v>
      </c>
      <c r="I901" s="73" t="s">
        <v>532</v>
      </c>
      <c r="J901" s="73" t="s">
        <v>455</v>
      </c>
      <c r="K901" s="73" t="s">
        <v>535</v>
      </c>
      <c r="L901" s="73" t="s">
        <v>539</v>
      </c>
    </row>
    <row r="902" spans="1:12" ht="19.5" customHeight="1">
      <c r="A902" s="71">
        <v>632</v>
      </c>
      <c r="B902" s="72">
        <v>40032</v>
      </c>
      <c r="C902" s="73" t="s">
        <v>277</v>
      </c>
      <c r="D902" s="74">
        <v>14</v>
      </c>
      <c r="E902" s="75">
        <v>2.052</v>
      </c>
      <c r="F902" s="76" t="s">
        <v>788</v>
      </c>
      <c r="G902" s="73" t="s">
        <v>740</v>
      </c>
      <c r="H902" s="73" t="s">
        <v>446</v>
      </c>
      <c r="I902" s="73" t="s">
        <v>532</v>
      </c>
      <c r="J902" s="73" t="s">
        <v>455</v>
      </c>
      <c r="K902" s="73" t="s">
        <v>533</v>
      </c>
      <c r="L902" s="73" t="s">
        <v>539</v>
      </c>
    </row>
    <row r="903" spans="1:12" ht="19.5" customHeight="1">
      <c r="A903" s="71">
        <v>462</v>
      </c>
      <c r="B903" s="72">
        <v>40033</v>
      </c>
      <c r="C903" s="73" t="s">
        <v>1029</v>
      </c>
      <c r="D903" s="74">
        <v>17</v>
      </c>
      <c r="E903" s="75">
        <v>2.4917</v>
      </c>
      <c r="F903" s="76" t="s">
        <v>788</v>
      </c>
      <c r="G903" s="73" t="s">
        <v>740</v>
      </c>
      <c r="H903" s="73" t="s">
        <v>446</v>
      </c>
      <c r="I903" s="73" t="s">
        <v>449</v>
      </c>
      <c r="J903" s="73" t="s">
        <v>455</v>
      </c>
      <c r="K903" s="73" t="s">
        <v>533</v>
      </c>
      <c r="L903" s="73" t="s">
        <v>539</v>
      </c>
    </row>
    <row r="904" spans="1:12" ht="19.5" customHeight="1">
      <c r="A904" s="71">
        <v>465</v>
      </c>
      <c r="B904" s="72">
        <v>40035</v>
      </c>
      <c r="C904" s="73" t="s">
        <v>166</v>
      </c>
      <c r="D904" s="74">
        <v>15</v>
      </c>
      <c r="E904" s="75">
        <v>2.1986</v>
      </c>
      <c r="F904" s="76" t="s">
        <v>788</v>
      </c>
      <c r="G904" s="73" t="s">
        <v>740</v>
      </c>
      <c r="H904" s="73" t="s">
        <v>446</v>
      </c>
      <c r="I904" s="73" t="s">
        <v>532</v>
      </c>
      <c r="J904" s="73" t="s">
        <v>455</v>
      </c>
      <c r="K904" s="73" t="s">
        <v>535</v>
      </c>
      <c r="L904" s="73" t="s">
        <v>539</v>
      </c>
    </row>
    <row r="905" spans="1:12" ht="19.5" customHeight="1">
      <c r="A905" s="71">
        <v>468</v>
      </c>
      <c r="B905" s="72">
        <v>40035</v>
      </c>
      <c r="C905" s="73" t="s">
        <v>167</v>
      </c>
      <c r="D905" s="74">
        <v>20</v>
      </c>
      <c r="E905" s="75">
        <v>2.9314</v>
      </c>
      <c r="F905" s="76" t="s">
        <v>788</v>
      </c>
      <c r="G905" s="73" t="s">
        <v>740</v>
      </c>
      <c r="H905" s="73" t="s">
        <v>446</v>
      </c>
      <c r="I905" s="73" t="s">
        <v>532</v>
      </c>
      <c r="J905" s="73" t="s">
        <v>455</v>
      </c>
      <c r="K905" s="73" t="s">
        <v>533</v>
      </c>
      <c r="L905" s="73" t="s">
        <v>539</v>
      </c>
    </row>
    <row r="906" spans="1:12" ht="19.5" customHeight="1">
      <c r="A906" s="71">
        <v>568</v>
      </c>
      <c r="B906" s="72">
        <v>40036</v>
      </c>
      <c r="C906" s="73" t="s">
        <v>171</v>
      </c>
      <c r="D906" s="74">
        <v>12</v>
      </c>
      <c r="E906" s="75">
        <v>1.759</v>
      </c>
      <c r="F906" s="76" t="s">
        <v>788</v>
      </c>
      <c r="G906" s="73" t="s">
        <v>740</v>
      </c>
      <c r="H906" s="73" t="s">
        <v>446</v>
      </c>
      <c r="I906" s="73" t="s">
        <v>532</v>
      </c>
      <c r="J906" s="73" t="s">
        <v>455</v>
      </c>
      <c r="K906" s="73" t="s">
        <v>533</v>
      </c>
      <c r="L906" s="73" t="s">
        <v>539</v>
      </c>
    </row>
    <row r="907" spans="1:12" ht="19.5" customHeight="1">
      <c r="A907" s="71">
        <v>588</v>
      </c>
      <c r="B907" s="72">
        <v>40036</v>
      </c>
      <c r="C907" s="73" t="s">
        <v>172</v>
      </c>
      <c r="D907" s="74">
        <v>11</v>
      </c>
      <c r="E907" s="75">
        <v>1.6124</v>
      </c>
      <c r="F907" s="76" t="s">
        <v>788</v>
      </c>
      <c r="G907" s="73" t="s">
        <v>740</v>
      </c>
      <c r="H907" s="73" t="s">
        <v>446</v>
      </c>
      <c r="I907" s="73" t="s">
        <v>532</v>
      </c>
      <c r="J907" s="73" t="s">
        <v>455</v>
      </c>
      <c r="K907" s="73" t="s">
        <v>535</v>
      </c>
      <c r="L907" s="73" t="s">
        <v>539</v>
      </c>
    </row>
    <row r="908" spans="1:12" ht="19.5" customHeight="1">
      <c r="A908" s="71">
        <v>563</v>
      </c>
      <c r="B908" s="72">
        <v>40038</v>
      </c>
      <c r="C908" s="73" t="s">
        <v>303</v>
      </c>
      <c r="D908" s="74">
        <v>23</v>
      </c>
      <c r="E908" s="75">
        <v>3.3713</v>
      </c>
      <c r="F908" s="76" t="s">
        <v>788</v>
      </c>
      <c r="G908" s="73" t="s">
        <v>740</v>
      </c>
      <c r="H908" s="73" t="s">
        <v>446</v>
      </c>
      <c r="I908" s="73" t="s">
        <v>532</v>
      </c>
      <c r="J908" s="73" t="s">
        <v>455</v>
      </c>
      <c r="K908" s="73" t="s">
        <v>533</v>
      </c>
      <c r="L908" s="73" t="s">
        <v>539</v>
      </c>
    </row>
    <row r="909" spans="1:12" ht="19.5" customHeight="1">
      <c r="A909" s="71">
        <v>587</v>
      </c>
      <c r="B909" s="72">
        <v>40038</v>
      </c>
      <c r="C909" s="73" t="s">
        <v>175</v>
      </c>
      <c r="D909" s="74">
        <v>11</v>
      </c>
      <c r="E909" s="75">
        <v>1.6124</v>
      </c>
      <c r="F909" s="76" t="s">
        <v>788</v>
      </c>
      <c r="G909" s="73" t="s">
        <v>740</v>
      </c>
      <c r="H909" s="73" t="s">
        <v>446</v>
      </c>
      <c r="I909" s="73" t="s">
        <v>532</v>
      </c>
      <c r="J909" s="73" t="s">
        <v>455</v>
      </c>
      <c r="K909" s="73" t="s">
        <v>535</v>
      </c>
      <c r="L909" s="73" t="s">
        <v>539</v>
      </c>
    </row>
    <row r="910" spans="1:12" ht="19.5" customHeight="1">
      <c r="A910" s="71">
        <v>561</v>
      </c>
      <c r="B910" s="72">
        <v>40039</v>
      </c>
      <c r="C910" s="73" t="s">
        <v>178</v>
      </c>
      <c r="D910" s="74">
        <v>18</v>
      </c>
      <c r="E910" s="75">
        <v>2.6384</v>
      </c>
      <c r="F910" s="76" t="s">
        <v>788</v>
      </c>
      <c r="G910" s="73" t="s">
        <v>740</v>
      </c>
      <c r="H910" s="73" t="s">
        <v>446</v>
      </c>
      <c r="I910" s="73" t="s">
        <v>532</v>
      </c>
      <c r="J910" s="73" t="s">
        <v>455</v>
      </c>
      <c r="K910" s="73" t="s">
        <v>533</v>
      </c>
      <c r="L910" s="73" t="s">
        <v>539</v>
      </c>
    </row>
    <row r="911" spans="1:12" ht="19.5" customHeight="1">
      <c r="A911" s="109">
        <v>567</v>
      </c>
      <c r="B911" s="72">
        <v>40039</v>
      </c>
      <c r="C911" s="73" t="s">
        <v>304</v>
      </c>
      <c r="D911" s="74">
        <v>13</v>
      </c>
      <c r="E911" s="75">
        <v>1.9055</v>
      </c>
      <c r="F911" s="76" t="s">
        <v>788</v>
      </c>
      <c r="G911" s="73" t="s">
        <v>740</v>
      </c>
      <c r="H911" s="73" t="s">
        <v>446</v>
      </c>
      <c r="I911" s="73" t="s">
        <v>532</v>
      </c>
      <c r="J911" s="73" t="s">
        <v>455</v>
      </c>
      <c r="K911" s="73" t="s">
        <v>533</v>
      </c>
      <c r="L911" s="73" t="s">
        <v>530</v>
      </c>
    </row>
    <row r="912" spans="1:12" ht="19.5" customHeight="1">
      <c r="A912" s="109">
        <v>546</v>
      </c>
      <c r="B912" s="72">
        <v>40040</v>
      </c>
      <c r="C912" s="73" t="s">
        <v>179</v>
      </c>
      <c r="D912" s="74">
        <v>12</v>
      </c>
      <c r="E912" s="75">
        <v>1.7584</v>
      </c>
      <c r="F912" s="76" t="s">
        <v>788</v>
      </c>
      <c r="G912" s="73" t="s">
        <v>740</v>
      </c>
      <c r="H912" s="73" t="s">
        <v>446</v>
      </c>
      <c r="I912" s="73" t="s">
        <v>532</v>
      </c>
      <c r="J912" s="73" t="s">
        <v>455</v>
      </c>
      <c r="K912" s="73" t="s">
        <v>533</v>
      </c>
      <c r="L912" s="73" t="s">
        <v>530</v>
      </c>
    </row>
    <row r="913" spans="1:12" ht="19.5" customHeight="1">
      <c r="A913" s="109">
        <v>562</v>
      </c>
      <c r="B913" s="72">
        <v>40040</v>
      </c>
      <c r="C913" s="73" t="s">
        <v>180</v>
      </c>
      <c r="D913" s="74">
        <v>12</v>
      </c>
      <c r="E913" s="75">
        <v>1.7584</v>
      </c>
      <c r="F913" s="76" t="s">
        <v>788</v>
      </c>
      <c r="G913" s="73" t="s">
        <v>740</v>
      </c>
      <c r="H913" s="73" t="s">
        <v>446</v>
      </c>
      <c r="I913" s="73" t="s">
        <v>532</v>
      </c>
      <c r="J913" s="73" t="s">
        <v>455</v>
      </c>
      <c r="K913" s="73" t="s">
        <v>533</v>
      </c>
      <c r="L913" s="73" t="s">
        <v>539</v>
      </c>
    </row>
    <row r="914" spans="1:12" ht="19.5" customHeight="1">
      <c r="A914" s="109">
        <v>557</v>
      </c>
      <c r="B914" s="72">
        <v>40042</v>
      </c>
      <c r="C914" s="73" t="s">
        <v>182</v>
      </c>
      <c r="D914" s="74">
        <v>40</v>
      </c>
      <c r="E914" s="75">
        <v>5.8612</v>
      </c>
      <c r="F914" s="76" t="s">
        <v>788</v>
      </c>
      <c r="G914" s="73" t="s">
        <v>740</v>
      </c>
      <c r="H914" s="73" t="s">
        <v>446</v>
      </c>
      <c r="I914" s="73" t="s">
        <v>532</v>
      </c>
      <c r="J914" s="73" t="s">
        <v>455</v>
      </c>
      <c r="K914" s="73" t="s">
        <v>533</v>
      </c>
      <c r="L914" s="73" t="s">
        <v>539</v>
      </c>
    </row>
    <row r="915" spans="1:12" ht="19.5" customHeight="1">
      <c r="A915" s="109">
        <v>565</v>
      </c>
      <c r="B915" s="72">
        <v>40042</v>
      </c>
      <c r="C915" s="73" t="s">
        <v>181</v>
      </c>
      <c r="D915" s="74">
        <v>35</v>
      </c>
      <c r="E915" s="75">
        <v>5.1286</v>
      </c>
      <c r="F915" s="76" t="s">
        <v>788</v>
      </c>
      <c r="G915" s="73" t="s">
        <v>740</v>
      </c>
      <c r="H915" s="73" t="s">
        <v>446</v>
      </c>
      <c r="I915" s="73" t="s">
        <v>532</v>
      </c>
      <c r="J915" s="73" t="s">
        <v>455</v>
      </c>
      <c r="K915" s="73" t="s">
        <v>533</v>
      </c>
      <c r="L915" s="73" t="s">
        <v>530</v>
      </c>
    </row>
    <row r="916" spans="1:12" ht="19.5" customHeight="1">
      <c r="A916" s="109">
        <v>584</v>
      </c>
      <c r="B916" s="72">
        <v>40043</v>
      </c>
      <c r="C916" s="73" t="s">
        <v>187</v>
      </c>
      <c r="D916" s="74">
        <v>19</v>
      </c>
      <c r="E916" s="75">
        <v>2.7841</v>
      </c>
      <c r="F916" s="76" t="s">
        <v>788</v>
      </c>
      <c r="G916" s="73" t="s">
        <v>740</v>
      </c>
      <c r="H916" s="73" t="s">
        <v>446</v>
      </c>
      <c r="I916" s="73" t="s">
        <v>532</v>
      </c>
      <c r="J916" s="73" t="s">
        <v>455</v>
      </c>
      <c r="K916" s="73" t="s">
        <v>535</v>
      </c>
      <c r="L916" s="73" t="s">
        <v>539</v>
      </c>
    </row>
    <row r="917" spans="1:12" ht="19.5" customHeight="1">
      <c r="A917" s="109">
        <v>545</v>
      </c>
      <c r="B917" s="72">
        <v>40044</v>
      </c>
      <c r="C917" s="73" t="s">
        <v>195</v>
      </c>
      <c r="D917" s="74">
        <v>27</v>
      </c>
      <c r="E917" s="75">
        <v>3.9574</v>
      </c>
      <c r="F917" s="189" t="s">
        <v>788</v>
      </c>
      <c r="G917" s="73" t="s">
        <v>740</v>
      </c>
      <c r="H917" s="73" t="s">
        <v>446</v>
      </c>
      <c r="I917" s="73" t="s">
        <v>532</v>
      </c>
      <c r="J917" s="73" t="s">
        <v>455</v>
      </c>
      <c r="K917" s="73" t="s">
        <v>533</v>
      </c>
      <c r="L917" s="73" t="s">
        <v>530</v>
      </c>
    </row>
    <row r="918" spans="1:12" ht="19.5" customHeight="1">
      <c r="A918" s="109">
        <v>555</v>
      </c>
      <c r="B918" s="72">
        <v>40044</v>
      </c>
      <c r="C918" s="73" t="s">
        <v>323</v>
      </c>
      <c r="D918" s="74">
        <v>13</v>
      </c>
      <c r="E918" s="75">
        <v>1.9049</v>
      </c>
      <c r="F918" s="189" t="s">
        <v>788</v>
      </c>
      <c r="G918" s="73" t="s">
        <v>740</v>
      </c>
      <c r="H918" s="73" t="s">
        <v>446</v>
      </c>
      <c r="I918" s="73" t="s">
        <v>532</v>
      </c>
      <c r="J918" s="73" t="s">
        <v>455</v>
      </c>
      <c r="K918" s="73" t="s">
        <v>533</v>
      </c>
      <c r="L918" s="73" t="s">
        <v>539</v>
      </c>
    </row>
    <row r="919" spans="1:12" ht="19.5" customHeight="1">
      <c r="A919" s="109">
        <v>558</v>
      </c>
      <c r="B919" s="72">
        <v>40044</v>
      </c>
      <c r="C919" s="73" t="s">
        <v>324</v>
      </c>
      <c r="D919" s="74">
        <v>10</v>
      </c>
      <c r="E919" s="75">
        <v>1.4653</v>
      </c>
      <c r="F919" s="189" t="s">
        <v>788</v>
      </c>
      <c r="G919" s="73" t="s">
        <v>740</v>
      </c>
      <c r="H919" s="73" t="s">
        <v>446</v>
      </c>
      <c r="I919" s="73" t="s">
        <v>532</v>
      </c>
      <c r="J919" s="73" t="s">
        <v>455</v>
      </c>
      <c r="K919" s="73" t="s">
        <v>533</v>
      </c>
      <c r="L919" s="73" t="s">
        <v>530</v>
      </c>
    </row>
    <row r="920" spans="1:12" ht="19.5" customHeight="1">
      <c r="A920" s="109">
        <v>549</v>
      </c>
      <c r="B920" s="72">
        <v>40045</v>
      </c>
      <c r="C920" s="73" t="s">
        <v>200</v>
      </c>
      <c r="D920" s="74">
        <v>11</v>
      </c>
      <c r="E920" s="75">
        <v>1.6123</v>
      </c>
      <c r="F920" s="189" t="s">
        <v>788</v>
      </c>
      <c r="G920" s="73" t="s">
        <v>740</v>
      </c>
      <c r="H920" s="73" t="s">
        <v>446</v>
      </c>
      <c r="I920" s="73" t="s">
        <v>532</v>
      </c>
      <c r="J920" s="73" t="s">
        <v>455</v>
      </c>
      <c r="K920" s="73" t="s">
        <v>533</v>
      </c>
      <c r="L920" s="73" t="s">
        <v>539</v>
      </c>
    </row>
    <row r="921" spans="1:12" ht="19.5" customHeight="1">
      <c r="A921" s="109">
        <v>572</v>
      </c>
      <c r="B921" s="72">
        <v>40045</v>
      </c>
      <c r="C921" s="73" t="s">
        <v>198</v>
      </c>
      <c r="D921" s="74">
        <v>12</v>
      </c>
      <c r="E921" s="75">
        <v>1.7584</v>
      </c>
      <c r="F921" s="189" t="s">
        <v>788</v>
      </c>
      <c r="G921" s="73" t="s">
        <v>740</v>
      </c>
      <c r="H921" s="73" t="s">
        <v>446</v>
      </c>
      <c r="I921" s="73" t="s">
        <v>532</v>
      </c>
      <c r="J921" s="73" t="s">
        <v>455</v>
      </c>
      <c r="K921" s="73" t="s">
        <v>533</v>
      </c>
      <c r="L921" s="73" t="s">
        <v>530</v>
      </c>
    </row>
    <row r="922" spans="1:12" ht="19.5" customHeight="1">
      <c r="A922" s="109">
        <v>570</v>
      </c>
      <c r="B922" s="72">
        <v>40046</v>
      </c>
      <c r="C922" s="73" t="s">
        <v>202</v>
      </c>
      <c r="D922" s="74">
        <v>12</v>
      </c>
      <c r="E922" s="75">
        <v>1.7584</v>
      </c>
      <c r="F922" s="189" t="s">
        <v>788</v>
      </c>
      <c r="G922" s="73" t="s">
        <v>740</v>
      </c>
      <c r="H922" s="73" t="s">
        <v>446</v>
      </c>
      <c r="I922" s="73" t="s">
        <v>532</v>
      </c>
      <c r="J922" s="73" t="s">
        <v>455</v>
      </c>
      <c r="K922" s="73" t="s">
        <v>533</v>
      </c>
      <c r="L922" s="73" t="s">
        <v>539</v>
      </c>
    </row>
    <row r="923" spans="1:12" ht="19.5" customHeight="1">
      <c r="A923" s="109">
        <v>585</v>
      </c>
      <c r="B923" s="72">
        <v>40046</v>
      </c>
      <c r="C923" s="73" t="s">
        <v>201</v>
      </c>
      <c r="D923" s="74">
        <v>37</v>
      </c>
      <c r="E923" s="75">
        <v>5.4216</v>
      </c>
      <c r="F923" s="189" t="s">
        <v>788</v>
      </c>
      <c r="G923" s="73" t="s">
        <v>740</v>
      </c>
      <c r="H923" s="73" t="s">
        <v>446</v>
      </c>
      <c r="I923" s="73" t="s">
        <v>532</v>
      </c>
      <c r="J923" s="73" t="s">
        <v>455</v>
      </c>
      <c r="K923" s="73" t="s">
        <v>535</v>
      </c>
      <c r="L923" s="73" t="s">
        <v>539</v>
      </c>
    </row>
    <row r="924" spans="1:12" ht="19.5" customHeight="1">
      <c r="A924" s="109">
        <v>592</v>
      </c>
      <c r="B924" s="72">
        <v>40046</v>
      </c>
      <c r="C924" s="73" t="s">
        <v>203</v>
      </c>
      <c r="D924" s="74">
        <v>20</v>
      </c>
      <c r="E924" s="75">
        <v>2.9306</v>
      </c>
      <c r="F924" s="189" t="s">
        <v>788</v>
      </c>
      <c r="G924" s="73" t="s">
        <v>740</v>
      </c>
      <c r="H924" s="73" t="s">
        <v>446</v>
      </c>
      <c r="I924" s="73" t="s">
        <v>532</v>
      </c>
      <c r="J924" s="73" t="s">
        <v>455</v>
      </c>
      <c r="K924" s="73" t="s">
        <v>535</v>
      </c>
      <c r="L924" s="73" t="s">
        <v>539</v>
      </c>
    </row>
    <row r="925" spans="1:12" ht="19.5" customHeight="1">
      <c r="A925" s="109">
        <v>556</v>
      </c>
      <c r="B925" s="72">
        <v>40047</v>
      </c>
      <c r="C925" s="73" t="s">
        <v>98</v>
      </c>
      <c r="D925" s="74">
        <v>48</v>
      </c>
      <c r="E925" s="75">
        <v>7.0368</v>
      </c>
      <c r="F925" s="189" t="s">
        <v>788</v>
      </c>
      <c r="G925" s="73" t="s">
        <v>740</v>
      </c>
      <c r="H925" s="73" t="s">
        <v>446</v>
      </c>
      <c r="I925" s="73" t="s">
        <v>532</v>
      </c>
      <c r="J925" s="73" t="s">
        <v>455</v>
      </c>
      <c r="K925" s="73" t="s">
        <v>533</v>
      </c>
      <c r="L925" s="73" t="s">
        <v>539</v>
      </c>
    </row>
    <row r="926" spans="1:12" ht="19.5" customHeight="1">
      <c r="A926" s="109">
        <v>564</v>
      </c>
      <c r="B926" s="72">
        <v>40048</v>
      </c>
      <c r="C926" s="73" t="s">
        <v>436</v>
      </c>
      <c r="D926" s="74">
        <v>26</v>
      </c>
      <c r="E926" s="117">
        <v>3.8116</v>
      </c>
      <c r="F926" s="189" t="s">
        <v>788</v>
      </c>
      <c r="G926" s="73" t="s">
        <v>740</v>
      </c>
      <c r="H926" s="73" t="s">
        <v>446</v>
      </c>
      <c r="I926" s="73" t="s">
        <v>532</v>
      </c>
      <c r="J926" s="73" t="s">
        <v>455</v>
      </c>
      <c r="K926" s="73" t="s">
        <v>533</v>
      </c>
      <c r="L926" s="73" t="s">
        <v>530</v>
      </c>
    </row>
    <row r="927" spans="1:12" ht="19.5" customHeight="1">
      <c r="A927" s="109">
        <v>560</v>
      </c>
      <c r="B927" s="72">
        <v>40050</v>
      </c>
      <c r="C927" s="73" t="s">
        <v>345</v>
      </c>
      <c r="D927" s="74">
        <v>28</v>
      </c>
      <c r="E927" s="117">
        <v>4.1048</v>
      </c>
      <c r="F927" s="189" t="s">
        <v>788</v>
      </c>
      <c r="G927" s="73" t="s">
        <v>740</v>
      </c>
      <c r="H927" s="73" t="s">
        <v>446</v>
      </c>
      <c r="I927" s="73" t="s">
        <v>532</v>
      </c>
      <c r="J927" s="73" t="s">
        <v>455</v>
      </c>
      <c r="K927" s="73" t="s">
        <v>533</v>
      </c>
      <c r="L927" s="73" t="s">
        <v>539</v>
      </c>
    </row>
    <row r="928" spans="1:12" ht="19.5" customHeight="1">
      <c r="A928" s="110">
        <v>571</v>
      </c>
      <c r="B928" s="100">
        <v>40050</v>
      </c>
      <c r="C928" s="84" t="s">
        <v>438</v>
      </c>
      <c r="D928" s="101">
        <v>58</v>
      </c>
      <c r="E928" s="116">
        <v>8.502799999999999</v>
      </c>
      <c r="F928" s="193" t="s">
        <v>788</v>
      </c>
      <c r="G928" s="112" t="s">
        <v>740</v>
      </c>
      <c r="H928" s="112" t="s">
        <v>446</v>
      </c>
      <c r="I928" s="84" t="s">
        <v>877</v>
      </c>
      <c r="J928" s="73" t="s">
        <v>455</v>
      </c>
      <c r="K928" s="85"/>
      <c r="L928" s="84" t="s">
        <v>539</v>
      </c>
    </row>
    <row r="929" spans="1:12" ht="19.5" customHeight="1">
      <c r="A929" s="109">
        <v>574</v>
      </c>
      <c r="B929" s="72">
        <v>40050</v>
      </c>
      <c r="C929" s="73" t="s">
        <v>439</v>
      </c>
      <c r="D929" s="74">
        <v>22</v>
      </c>
      <c r="E929" s="117">
        <v>3.2252</v>
      </c>
      <c r="F929" s="189" t="s">
        <v>788</v>
      </c>
      <c r="G929" s="73" t="s">
        <v>740</v>
      </c>
      <c r="H929" s="73" t="s">
        <v>446</v>
      </c>
      <c r="I929" s="73" t="s">
        <v>532</v>
      </c>
      <c r="J929" s="73" t="s">
        <v>455</v>
      </c>
      <c r="K929" s="73" t="s">
        <v>533</v>
      </c>
      <c r="L929" s="73" t="s">
        <v>530</v>
      </c>
    </row>
    <row r="930" spans="1:12" ht="19.5" customHeight="1">
      <c r="A930" s="109">
        <v>553</v>
      </c>
      <c r="B930" s="72">
        <v>40051</v>
      </c>
      <c r="C930" s="73" t="s">
        <v>262</v>
      </c>
      <c r="D930" s="74">
        <v>20</v>
      </c>
      <c r="E930" s="117">
        <v>2.9314</v>
      </c>
      <c r="F930" s="189" t="s">
        <v>788</v>
      </c>
      <c r="G930" s="73" t="s">
        <v>740</v>
      </c>
      <c r="H930" s="73" t="s">
        <v>446</v>
      </c>
      <c r="I930" s="73" t="s">
        <v>532</v>
      </c>
      <c r="J930" s="73" t="s">
        <v>455</v>
      </c>
      <c r="K930" s="73" t="s">
        <v>533</v>
      </c>
      <c r="L930" s="73" t="s">
        <v>539</v>
      </c>
    </row>
    <row r="931" spans="1:12" ht="19.5" customHeight="1">
      <c r="A931" s="109">
        <v>573</v>
      </c>
      <c r="B931" s="72">
        <v>40051</v>
      </c>
      <c r="C931" s="73" t="s">
        <v>352</v>
      </c>
      <c r="D931" s="74">
        <v>18</v>
      </c>
      <c r="E931" s="117">
        <v>2.6388</v>
      </c>
      <c r="F931" s="189" t="s">
        <v>788</v>
      </c>
      <c r="G931" s="73" t="s">
        <v>740</v>
      </c>
      <c r="H931" s="73" t="s">
        <v>446</v>
      </c>
      <c r="I931" s="73" t="s">
        <v>532</v>
      </c>
      <c r="J931" s="73" t="s">
        <v>455</v>
      </c>
      <c r="K931" s="73" t="s">
        <v>533</v>
      </c>
      <c r="L931" s="73" t="s">
        <v>530</v>
      </c>
    </row>
    <row r="932" spans="1:12" ht="19.5" customHeight="1">
      <c r="A932" s="109">
        <v>639</v>
      </c>
      <c r="B932" s="72">
        <v>40058</v>
      </c>
      <c r="C932" s="73" t="s">
        <v>252</v>
      </c>
      <c r="D932" s="74">
        <v>10</v>
      </c>
      <c r="E932" s="117">
        <v>1.4669</v>
      </c>
      <c r="F932" s="189" t="s">
        <v>788</v>
      </c>
      <c r="G932" s="73" t="s">
        <v>740</v>
      </c>
      <c r="H932" s="73" t="s">
        <v>446</v>
      </c>
      <c r="I932" s="73" t="s">
        <v>532</v>
      </c>
      <c r="J932" s="73" t="s">
        <v>455</v>
      </c>
      <c r="K932" s="73" t="s">
        <v>533</v>
      </c>
      <c r="L932" s="73" t="s">
        <v>539</v>
      </c>
    </row>
    <row r="933" spans="1:12" ht="19.5" customHeight="1">
      <c r="A933" s="109">
        <v>630</v>
      </c>
      <c r="B933" s="72">
        <v>40059</v>
      </c>
      <c r="C933" s="73" t="s">
        <v>288</v>
      </c>
      <c r="D933" s="74">
        <v>17</v>
      </c>
      <c r="E933" s="117">
        <v>2.4937</v>
      </c>
      <c r="F933" s="189" t="s">
        <v>788</v>
      </c>
      <c r="G933" s="73" t="s">
        <v>740</v>
      </c>
      <c r="H933" s="73" t="s">
        <v>446</v>
      </c>
      <c r="I933" s="73" t="s">
        <v>532</v>
      </c>
      <c r="J933" s="73" t="s">
        <v>455</v>
      </c>
      <c r="K933" s="73" t="s">
        <v>533</v>
      </c>
      <c r="L933" s="73" t="s">
        <v>539</v>
      </c>
    </row>
    <row r="934" spans="1:12" ht="19.5" customHeight="1">
      <c r="A934" s="109">
        <v>631</v>
      </c>
      <c r="B934" s="72">
        <v>40059</v>
      </c>
      <c r="C934" s="73" t="s">
        <v>146</v>
      </c>
      <c r="D934" s="74">
        <v>20</v>
      </c>
      <c r="E934" s="117">
        <v>2.9338</v>
      </c>
      <c r="F934" s="189" t="s">
        <v>788</v>
      </c>
      <c r="G934" s="73" t="s">
        <v>740</v>
      </c>
      <c r="H934" s="73" t="s">
        <v>446</v>
      </c>
      <c r="I934" s="73" t="s">
        <v>532</v>
      </c>
      <c r="J934" s="73" t="s">
        <v>455</v>
      </c>
      <c r="K934" s="73" t="s">
        <v>533</v>
      </c>
      <c r="L934" s="73" t="s">
        <v>539</v>
      </c>
    </row>
    <row r="935" spans="1:12" ht="19.5" customHeight="1">
      <c r="A935" s="109">
        <v>634</v>
      </c>
      <c r="B935" s="72">
        <v>40059</v>
      </c>
      <c r="C935" s="73" t="s">
        <v>287</v>
      </c>
      <c r="D935" s="74">
        <v>24</v>
      </c>
      <c r="E935" s="117">
        <v>3.5206</v>
      </c>
      <c r="F935" s="189" t="s">
        <v>788</v>
      </c>
      <c r="G935" s="73" t="s">
        <v>740</v>
      </c>
      <c r="H935" s="73" t="s">
        <v>446</v>
      </c>
      <c r="I935" s="73" t="s">
        <v>532</v>
      </c>
      <c r="J935" s="73" t="s">
        <v>455</v>
      </c>
      <c r="K935" s="73" t="s">
        <v>533</v>
      </c>
      <c r="L935" s="73" t="s">
        <v>539</v>
      </c>
    </row>
    <row r="936" spans="1:12" ht="19.5" customHeight="1">
      <c r="A936" s="109">
        <v>643</v>
      </c>
      <c r="B936" s="72">
        <v>40060</v>
      </c>
      <c r="C936" s="73" t="s">
        <v>148</v>
      </c>
      <c r="D936" s="74">
        <v>13</v>
      </c>
      <c r="E936" s="117">
        <v>1.907</v>
      </c>
      <c r="F936" s="189" t="s">
        <v>788</v>
      </c>
      <c r="G936" s="73" t="s">
        <v>740</v>
      </c>
      <c r="H936" s="73" t="s">
        <v>446</v>
      </c>
      <c r="I936" s="73" t="s">
        <v>532</v>
      </c>
      <c r="J936" s="73" t="s">
        <v>455</v>
      </c>
      <c r="K936" s="73" t="s">
        <v>533</v>
      </c>
      <c r="L936" s="73" t="s">
        <v>539</v>
      </c>
    </row>
    <row r="937" spans="1:12" ht="19.5" customHeight="1">
      <c r="A937" s="109">
        <v>625</v>
      </c>
      <c r="B937" s="72">
        <v>40063</v>
      </c>
      <c r="C937" s="73" t="s">
        <v>269</v>
      </c>
      <c r="D937" s="74">
        <v>17</v>
      </c>
      <c r="E937" s="117">
        <v>2.4937</v>
      </c>
      <c r="F937" s="189" t="s">
        <v>788</v>
      </c>
      <c r="G937" s="73" t="s">
        <v>740</v>
      </c>
      <c r="H937" s="73" t="s">
        <v>446</v>
      </c>
      <c r="I937" s="73" t="s">
        <v>532</v>
      </c>
      <c r="J937" s="73" t="s">
        <v>455</v>
      </c>
      <c r="K937" s="73" t="s">
        <v>533</v>
      </c>
      <c r="L937" s="73" t="s">
        <v>539</v>
      </c>
    </row>
    <row r="938" spans="1:12" ht="19.5" customHeight="1">
      <c r="A938" s="109">
        <v>640</v>
      </c>
      <c r="B938" s="72">
        <v>40063</v>
      </c>
      <c r="C938" s="73" t="s">
        <v>269</v>
      </c>
      <c r="D938" s="74">
        <v>18</v>
      </c>
      <c r="E938" s="117">
        <v>2.6404</v>
      </c>
      <c r="F938" s="189" t="s">
        <v>788</v>
      </c>
      <c r="G938" s="73" t="s">
        <v>740</v>
      </c>
      <c r="H938" s="73" t="s">
        <v>446</v>
      </c>
      <c r="I938" s="73" t="s">
        <v>532</v>
      </c>
      <c r="J938" s="73" t="s">
        <v>455</v>
      </c>
      <c r="K938" s="73" t="s">
        <v>533</v>
      </c>
      <c r="L938" s="73" t="s">
        <v>539</v>
      </c>
    </row>
    <row r="939" spans="1:13" ht="19.5" customHeight="1">
      <c r="A939" s="109">
        <v>658</v>
      </c>
      <c r="B939" s="72">
        <v>40063</v>
      </c>
      <c r="C939" s="73" t="s">
        <v>270</v>
      </c>
      <c r="D939" s="74">
        <v>19</v>
      </c>
      <c r="E939" s="117">
        <v>2.7871</v>
      </c>
      <c r="F939" s="189" t="s">
        <v>788</v>
      </c>
      <c r="G939" s="73" t="s">
        <v>740</v>
      </c>
      <c r="H939" s="73" t="s">
        <v>446</v>
      </c>
      <c r="I939" s="73" t="s">
        <v>532</v>
      </c>
      <c r="J939" s="73" t="s">
        <v>455</v>
      </c>
      <c r="K939" s="73" t="s">
        <v>533</v>
      </c>
      <c r="L939" s="73" t="s">
        <v>539</v>
      </c>
      <c r="M939" s="77"/>
    </row>
    <row r="940" spans="1:12" ht="19.5" customHeight="1">
      <c r="A940" s="109">
        <v>657</v>
      </c>
      <c r="B940" s="72">
        <v>40066</v>
      </c>
      <c r="C940" s="73" t="s">
        <v>411</v>
      </c>
      <c r="D940" s="74">
        <v>21</v>
      </c>
      <c r="E940" s="117">
        <v>3.0805</v>
      </c>
      <c r="F940" s="189" t="s">
        <v>788</v>
      </c>
      <c r="G940" s="73" t="s">
        <v>740</v>
      </c>
      <c r="H940" s="73" t="s">
        <v>446</v>
      </c>
      <c r="I940" s="73" t="s">
        <v>532</v>
      </c>
      <c r="J940" s="73" t="s">
        <v>455</v>
      </c>
      <c r="K940" s="73" t="s">
        <v>533</v>
      </c>
      <c r="L940" s="73" t="s">
        <v>539</v>
      </c>
    </row>
    <row r="941" spans="1:12" ht="19.5" customHeight="1">
      <c r="A941" s="109">
        <v>670</v>
      </c>
      <c r="B941" s="72">
        <v>40071</v>
      </c>
      <c r="C941" s="73" t="s">
        <v>415</v>
      </c>
      <c r="D941" s="74">
        <v>16</v>
      </c>
      <c r="E941" s="117">
        <v>2.347</v>
      </c>
      <c r="F941" s="189" t="s">
        <v>788</v>
      </c>
      <c r="G941" s="73" t="s">
        <v>740</v>
      </c>
      <c r="H941" s="73" t="s">
        <v>446</v>
      </c>
      <c r="I941" s="73" t="s">
        <v>532</v>
      </c>
      <c r="J941" s="73" t="s">
        <v>455</v>
      </c>
      <c r="K941" s="73" t="s">
        <v>533</v>
      </c>
      <c r="L941" s="73" t="s">
        <v>539</v>
      </c>
    </row>
    <row r="942" spans="1:12" ht="19.5" customHeight="1">
      <c r="A942" s="109">
        <v>666</v>
      </c>
      <c r="B942" s="72">
        <v>40073</v>
      </c>
      <c r="C942" s="73" t="s">
        <v>300</v>
      </c>
      <c r="D942" s="74">
        <v>21</v>
      </c>
      <c r="E942" s="117">
        <v>3.0805</v>
      </c>
      <c r="F942" s="189" t="s">
        <v>788</v>
      </c>
      <c r="G942" s="73" t="s">
        <v>740</v>
      </c>
      <c r="H942" s="73" t="s">
        <v>446</v>
      </c>
      <c r="I942" s="73" t="s">
        <v>532</v>
      </c>
      <c r="J942" s="73" t="s">
        <v>455</v>
      </c>
      <c r="K942" s="73" t="s">
        <v>533</v>
      </c>
      <c r="L942" s="73" t="s">
        <v>539</v>
      </c>
    </row>
    <row r="943" spans="1:12" ht="19.5" customHeight="1">
      <c r="A943" s="109">
        <v>673</v>
      </c>
      <c r="B943" s="72">
        <v>40080</v>
      </c>
      <c r="C943" s="73" t="s">
        <v>871</v>
      </c>
      <c r="D943" s="74">
        <v>21</v>
      </c>
      <c r="E943" s="117">
        <v>3.0805</v>
      </c>
      <c r="F943" s="189" t="s">
        <v>788</v>
      </c>
      <c r="G943" s="73" t="s">
        <v>740</v>
      </c>
      <c r="H943" s="73" t="s">
        <v>446</v>
      </c>
      <c r="I943" s="73" t="s">
        <v>532</v>
      </c>
      <c r="J943" s="73" t="s">
        <v>455</v>
      </c>
      <c r="K943" s="73" t="s">
        <v>533</v>
      </c>
      <c r="L943" s="73" t="s">
        <v>539</v>
      </c>
    </row>
    <row r="944" spans="1:12" ht="19.5" customHeight="1">
      <c r="A944" s="109">
        <v>671</v>
      </c>
      <c r="B944" s="72">
        <v>40082</v>
      </c>
      <c r="C944" s="73" t="s">
        <v>353</v>
      </c>
      <c r="D944" s="74">
        <v>78</v>
      </c>
      <c r="E944" s="117">
        <v>11.4418</v>
      </c>
      <c r="F944" s="189" t="s">
        <v>788</v>
      </c>
      <c r="G944" s="73" t="s">
        <v>740</v>
      </c>
      <c r="H944" s="73" t="s">
        <v>446</v>
      </c>
      <c r="I944" s="73" t="s">
        <v>532</v>
      </c>
      <c r="J944" s="73" t="s">
        <v>455</v>
      </c>
      <c r="K944" s="73" t="s">
        <v>533</v>
      </c>
      <c r="L944" s="73" t="s">
        <v>539</v>
      </c>
    </row>
    <row r="945" spans="1:12" ht="19.5" customHeight="1">
      <c r="A945" s="109">
        <v>672</v>
      </c>
      <c r="B945" s="72">
        <v>40082</v>
      </c>
      <c r="C945" s="73" t="s">
        <v>353</v>
      </c>
      <c r="D945" s="74">
        <v>74</v>
      </c>
      <c r="E945" s="117">
        <v>10.8551</v>
      </c>
      <c r="F945" s="189" t="s">
        <v>788</v>
      </c>
      <c r="G945" s="73" t="s">
        <v>740</v>
      </c>
      <c r="H945" s="73" t="s">
        <v>446</v>
      </c>
      <c r="I945" s="73" t="s">
        <v>532</v>
      </c>
      <c r="J945" s="73" t="s">
        <v>455</v>
      </c>
      <c r="K945" s="73" t="s">
        <v>533</v>
      </c>
      <c r="L945" s="73" t="s">
        <v>539</v>
      </c>
    </row>
    <row r="946" spans="1:12" ht="19.5" customHeight="1">
      <c r="A946" s="130">
        <v>898</v>
      </c>
      <c r="B946" s="120">
        <v>40084</v>
      </c>
      <c r="C946" s="121" t="s">
        <v>357</v>
      </c>
      <c r="D946" s="122">
        <v>18</v>
      </c>
      <c r="E946" s="123">
        <v>2.6404</v>
      </c>
      <c r="F946" s="192" t="s">
        <v>788</v>
      </c>
      <c r="G946" s="73" t="s">
        <v>740</v>
      </c>
      <c r="H946" s="121" t="s">
        <v>446</v>
      </c>
      <c r="I946" s="121" t="s">
        <v>375</v>
      </c>
      <c r="J946" s="73" t="s">
        <v>455</v>
      </c>
      <c r="K946" s="121" t="s">
        <v>533</v>
      </c>
      <c r="L946" s="121" t="s">
        <v>539</v>
      </c>
    </row>
    <row r="947" spans="1:12" ht="19.5" customHeight="1">
      <c r="A947" s="109">
        <v>898</v>
      </c>
      <c r="B947" s="72">
        <v>40084</v>
      </c>
      <c r="C947" s="73" t="s">
        <v>357</v>
      </c>
      <c r="D947" s="74">
        <v>18</v>
      </c>
      <c r="E947" s="117">
        <v>2.6404</v>
      </c>
      <c r="F947" s="189" t="s">
        <v>788</v>
      </c>
      <c r="G947" s="73" t="s">
        <v>740</v>
      </c>
      <c r="H947" s="73" t="s">
        <v>446</v>
      </c>
      <c r="I947" s="73" t="s">
        <v>532</v>
      </c>
      <c r="J947" s="73" t="s">
        <v>455</v>
      </c>
      <c r="K947" s="73" t="s">
        <v>533</v>
      </c>
      <c r="L947" s="73" t="s">
        <v>539</v>
      </c>
    </row>
    <row r="948" spans="1:12" ht="19.5" customHeight="1">
      <c r="A948" s="130">
        <v>899</v>
      </c>
      <c r="B948" s="120">
        <v>40084</v>
      </c>
      <c r="C948" s="121" t="s">
        <v>357</v>
      </c>
      <c r="D948" s="122">
        <v>15</v>
      </c>
      <c r="E948" s="123">
        <v>2.2004</v>
      </c>
      <c r="F948" s="192" t="s">
        <v>788</v>
      </c>
      <c r="G948" s="73" t="s">
        <v>740</v>
      </c>
      <c r="H948" s="121" t="s">
        <v>446</v>
      </c>
      <c r="I948" s="121" t="s">
        <v>375</v>
      </c>
      <c r="J948" s="73" t="s">
        <v>455</v>
      </c>
      <c r="K948" s="121" t="s">
        <v>533</v>
      </c>
      <c r="L948" s="121" t="s">
        <v>539</v>
      </c>
    </row>
    <row r="949" spans="1:12" ht="19.5" customHeight="1">
      <c r="A949" s="109">
        <v>899</v>
      </c>
      <c r="B949" s="72">
        <v>40084</v>
      </c>
      <c r="C949" s="73" t="s">
        <v>357</v>
      </c>
      <c r="D949" s="74">
        <v>15</v>
      </c>
      <c r="E949" s="117">
        <v>2.2004</v>
      </c>
      <c r="F949" s="189" t="s">
        <v>788</v>
      </c>
      <c r="G949" s="73" t="s">
        <v>740</v>
      </c>
      <c r="H949" s="73" t="s">
        <v>446</v>
      </c>
      <c r="I949" s="73" t="s">
        <v>532</v>
      </c>
      <c r="J949" s="73" t="s">
        <v>455</v>
      </c>
      <c r="K949" s="73" t="s">
        <v>533</v>
      </c>
      <c r="L949" s="73" t="s">
        <v>539</v>
      </c>
    </row>
    <row r="950" spans="1:13" ht="19.5" customHeight="1">
      <c r="A950" s="130">
        <v>900</v>
      </c>
      <c r="B950" s="120">
        <v>40086</v>
      </c>
      <c r="C950" s="121" t="s">
        <v>327</v>
      </c>
      <c r="D950" s="122">
        <v>37</v>
      </c>
      <c r="E950" s="123">
        <v>5.4275</v>
      </c>
      <c r="F950" s="192" t="s">
        <v>788</v>
      </c>
      <c r="G950" s="73" t="s">
        <v>740</v>
      </c>
      <c r="H950" s="121" t="s">
        <v>446</v>
      </c>
      <c r="I950" s="121" t="s">
        <v>375</v>
      </c>
      <c r="J950" s="73" t="s">
        <v>455</v>
      </c>
      <c r="K950" s="121" t="s">
        <v>533</v>
      </c>
      <c r="L950" s="121" t="s">
        <v>539</v>
      </c>
      <c r="M950" s="77"/>
    </row>
    <row r="951" spans="1:12" ht="19.5" customHeight="1">
      <c r="A951" s="109">
        <v>900</v>
      </c>
      <c r="B951" s="72">
        <v>40086</v>
      </c>
      <c r="C951" s="73" t="s">
        <v>327</v>
      </c>
      <c r="D951" s="74">
        <v>37</v>
      </c>
      <c r="E951" s="117">
        <v>5.4275</v>
      </c>
      <c r="F951" s="189" t="s">
        <v>788</v>
      </c>
      <c r="G951" s="73" t="s">
        <v>740</v>
      </c>
      <c r="H951" s="73" t="s">
        <v>446</v>
      </c>
      <c r="I951" s="73" t="s">
        <v>532</v>
      </c>
      <c r="J951" s="73" t="s">
        <v>455</v>
      </c>
      <c r="K951" s="73" t="s">
        <v>533</v>
      </c>
      <c r="L951" s="73" t="s">
        <v>539</v>
      </c>
    </row>
    <row r="952" spans="1:12" ht="19.5" customHeight="1">
      <c r="A952" s="183">
        <v>891</v>
      </c>
      <c r="B952" s="87">
        <v>40099</v>
      </c>
      <c r="C952" s="88" t="s">
        <v>328</v>
      </c>
      <c r="D952" s="89">
        <v>20</v>
      </c>
      <c r="E952" s="187">
        <v>2.9338</v>
      </c>
      <c r="F952" s="190" t="s">
        <v>788</v>
      </c>
      <c r="G952" s="73" t="s">
        <v>740</v>
      </c>
      <c r="H952" s="88" t="s">
        <v>446</v>
      </c>
      <c r="I952" s="88" t="s">
        <v>375</v>
      </c>
      <c r="J952" s="73" t="s">
        <v>455</v>
      </c>
      <c r="K952" s="88" t="s">
        <v>127</v>
      </c>
      <c r="L952" s="88" t="s">
        <v>539</v>
      </c>
    </row>
    <row r="953" spans="1:12" ht="19.5" customHeight="1">
      <c r="A953" s="109">
        <v>891</v>
      </c>
      <c r="B953" s="72">
        <v>40099</v>
      </c>
      <c r="C953" s="73" t="s">
        <v>328</v>
      </c>
      <c r="D953" s="74">
        <v>20</v>
      </c>
      <c r="E953" s="75">
        <v>2.9338</v>
      </c>
      <c r="F953" s="189" t="s">
        <v>788</v>
      </c>
      <c r="G953" s="73" t="s">
        <v>740</v>
      </c>
      <c r="H953" s="73" t="s">
        <v>446</v>
      </c>
      <c r="I953" s="73" t="s">
        <v>532</v>
      </c>
      <c r="J953" s="73" t="s">
        <v>455</v>
      </c>
      <c r="K953" s="73" t="s">
        <v>127</v>
      </c>
      <c r="L953" s="73" t="s">
        <v>539</v>
      </c>
    </row>
    <row r="954" spans="1:12" ht="19.5" customHeight="1">
      <c r="A954" s="110">
        <v>894</v>
      </c>
      <c r="B954" s="100">
        <v>40099</v>
      </c>
      <c r="C954" s="84" t="s">
        <v>329</v>
      </c>
      <c r="D954" s="101">
        <v>63</v>
      </c>
      <c r="E954" s="83">
        <v>9.24147</v>
      </c>
      <c r="F954" s="193" t="s">
        <v>788</v>
      </c>
      <c r="G954" s="112" t="s">
        <v>740</v>
      </c>
      <c r="H954" s="112" t="s">
        <v>446</v>
      </c>
      <c r="I954" s="84" t="s">
        <v>877</v>
      </c>
      <c r="J954" s="73" t="s">
        <v>455</v>
      </c>
      <c r="K954" s="85" t="s">
        <v>535</v>
      </c>
      <c r="L954" s="84" t="s">
        <v>539</v>
      </c>
    </row>
    <row r="955" spans="1:12" ht="19.5" customHeight="1">
      <c r="A955" s="109">
        <v>895</v>
      </c>
      <c r="B955" s="72">
        <v>40099</v>
      </c>
      <c r="C955" s="73" t="s">
        <v>328</v>
      </c>
      <c r="D955" s="74">
        <v>10</v>
      </c>
      <c r="E955" s="75">
        <v>1.4669</v>
      </c>
      <c r="F955" s="189" t="s">
        <v>788</v>
      </c>
      <c r="G955" s="73" t="s">
        <v>740</v>
      </c>
      <c r="H955" s="73" t="s">
        <v>446</v>
      </c>
      <c r="I955" s="73" t="s">
        <v>532</v>
      </c>
      <c r="J955" s="73" t="s">
        <v>455</v>
      </c>
      <c r="K955" s="73" t="s">
        <v>533</v>
      </c>
      <c r="L955" s="73" t="s">
        <v>539</v>
      </c>
    </row>
    <row r="956" spans="1:12" ht="19.5" customHeight="1">
      <c r="A956" s="135">
        <v>895</v>
      </c>
      <c r="B956" s="105">
        <v>40099</v>
      </c>
      <c r="C956" s="106" t="s">
        <v>756</v>
      </c>
      <c r="D956" s="107">
        <v>30</v>
      </c>
      <c r="E956" s="126">
        <v>1.4669</v>
      </c>
      <c r="F956" s="188" t="s">
        <v>788</v>
      </c>
      <c r="G956" s="73" t="s">
        <v>740</v>
      </c>
      <c r="H956" s="106" t="s">
        <v>446</v>
      </c>
      <c r="I956" s="106" t="s">
        <v>375</v>
      </c>
      <c r="J956" s="73" t="s">
        <v>455</v>
      </c>
      <c r="K956" s="106" t="s">
        <v>533</v>
      </c>
      <c r="L956" s="106" t="s">
        <v>539</v>
      </c>
    </row>
    <row r="957" spans="1:12" ht="19.5" customHeight="1">
      <c r="A957" s="183">
        <v>884</v>
      </c>
      <c r="B957" s="87">
        <v>40107</v>
      </c>
      <c r="C957" s="88" t="s">
        <v>235</v>
      </c>
      <c r="D957" s="89">
        <v>10</v>
      </c>
      <c r="E957" s="90">
        <v>1.4669</v>
      </c>
      <c r="F957" s="190" t="s">
        <v>788</v>
      </c>
      <c r="G957" s="73" t="s">
        <v>740</v>
      </c>
      <c r="H957" s="88" t="s">
        <v>446</v>
      </c>
      <c r="I957" s="88" t="s">
        <v>375</v>
      </c>
      <c r="J957" s="73" t="s">
        <v>455</v>
      </c>
      <c r="K957" s="88" t="s">
        <v>533</v>
      </c>
      <c r="L957" s="88" t="s">
        <v>539</v>
      </c>
    </row>
    <row r="958" spans="1:12" ht="19.5" customHeight="1">
      <c r="A958" s="109">
        <v>884</v>
      </c>
      <c r="B958" s="72">
        <v>40107</v>
      </c>
      <c r="C958" s="73" t="s">
        <v>235</v>
      </c>
      <c r="D958" s="74">
        <v>10</v>
      </c>
      <c r="E958" s="75">
        <v>1.4669</v>
      </c>
      <c r="F958" s="189" t="s">
        <v>788</v>
      </c>
      <c r="G958" s="73" t="s">
        <v>740</v>
      </c>
      <c r="H958" s="73" t="s">
        <v>446</v>
      </c>
      <c r="I958" s="73" t="s">
        <v>532</v>
      </c>
      <c r="J958" s="73" t="s">
        <v>455</v>
      </c>
      <c r="K958" s="73" t="s">
        <v>533</v>
      </c>
      <c r="L958" s="73" t="s">
        <v>539</v>
      </c>
    </row>
    <row r="959" spans="1:12" ht="19.5" customHeight="1">
      <c r="A959" s="183">
        <v>888</v>
      </c>
      <c r="B959" s="87">
        <v>40107</v>
      </c>
      <c r="C959" s="88" t="s">
        <v>234</v>
      </c>
      <c r="D959" s="89">
        <v>11</v>
      </c>
      <c r="E959" s="90">
        <v>1.6136</v>
      </c>
      <c r="F959" s="190" t="s">
        <v>788</v>
      </c>
      <c r="G959" s="73" t="s">
        <v>740</v>
      </c>
      <c r="H959" s="88" t="s">
        <v>446</v>
      </c>
      <c r="I959" s="88" t="s">
        <v>375</v>
      </c>
      <c r="J959" s="73" t="s">
        <v>455</v>
      </c>
      <c r="K959" s="88" t="s">
        <v>533</v>
      </c>
      <c r="L959" s="88" t="s">
        <v>539</v>
      </c>
    </row>
    <row r="960" spans="1:12" ht="19.5" customHeight="1">
      <c r="A960" s="109">
        <v>888</v>
      </c>
      <c r="B960" s="72">
        <v>40107</v>
      </c>
      <c r="C960" s="73" t="s">
        <v>234</v>
      </c>
      <c r="D960" s="74">
        <v>11</v>
      </c>
      <c r="E960" s="75">
        <v>1.6136</v>
      </c>
      <c r="F960" s="189" t="s">
        <v>788</v>
      </c>
      <c r="G960" s="73" t="s">
        <v>740</v>
      </c>
      <c r="H960" s="73" t="s">
        <v>446</v>
      </c>
      <c r="I960" s="73" t="s">
        <v>532</v>
      </c>
      <c r="J960" s="73" t="s">
        <v>455</v>
      </c>
      <c r="K960" s="73" t="s">
        <v>533</v>
      </c>
      <c r="L960" s="73" t="s">
        <v>539</v>
      </c>
    </row>
    <row r="961" spans="1:13" ht="19.5" customHeight="1">
      <c r="A961" s="183">
        <v>893</v>
      </c>
      <c r="B961" s="87">
        <v>40108</v>
      </c>
      <c r="C961" s="88" t="s">
        <v>729</v>
      </c>
      <c r="D961" s="89">
        <v>10</v>
      </c>
      <c r="E961" s="90">
        <v>1.4669</v>
      </c>
      <c r="F961" s="190" t="s">
        <v>788</v>
      </c>
      <c r="G961" s="73" t="s">
        <v>740</v>
      </c>
      <c r="H961" s="88" t="s">
        <v>446</v>
      </c>
      <c r="I961" s="88" t="s">
        <v>375</v>
      </c>
      <c r="J961" s="73" t="s">
        <v>455</v>
      </c>
      <c r="K961" s="88" t="s">
        <v>533</v>
      </c>
      <c r="L961" s="88" t="s">
        <v>539</v>
      </c>
      <c r="M961" s="77"/>
    </row>
    <row r="962" spans="1:12" ht="19.5" customHeight="1">
      <c r="A962" s="109">
        <v>893</v>
      </c>
      <c r="B962" s="72">
        <v>40108</v>
      </c>
      <c r="C962" s="73" t="s">
        <v>1063</v>
      </c>
      <c r="D962" s="74">
        <v>10</v>
      </c>
      <c r="E962" s="75">
        <v>1.4669</v>
      </c>
      <c r="F962" s="189" t="s">
        <v>788</v>
      </c>
      <c r="G962" s="73" t="s">
        <v>740</v>
      </c>
      <c r="H962" s="73" t="s">
        <v>446</v>
      </c>
      <c r="I962" s="73" t="s">
        <v>532</v>
      </c>
      <c r="J962" s="73" t="s">
        <v>455</v>
      </c>
      <c r="K962" s="73" t="s">
        <v>533</v>
      </c>
      <c r="L962" s="73" t="s">
        <v>539</v>
      </c>
    </row>
    <row r="963" spans="1:13" ht="19.5" customHeight="1">
      <c r="A963" s="183">
        <v>896</v>
      </c>
      <c r="B963" s="87">
        <v>40108</v>
      </c>
      <c r="C963" s="88" t="s">
        <v>236</v>
      </c>
      <c r="D963" s="89">
        <v>17</v>
      </c>
      <c r="E963" s="90">
        <v>2.4937</v>
      </c>
      <c r="F963" s="190" t="s">
        <v>788</v>
      </c>
      <c r="G963" s="73" t="s">
        <v>740</v>
      </c>
      <c r="H963" s="88" t="s">
        <v>446</v>
      </c>
      <c r="I963" s="88" t="s">
        <v>375</v>
      </c>
      <c r="J963" s="73" t="s">
        <v>455</v>
      </c>
      <c r="K963" s="88" t="s">
        <v>533</v>
      </c>
      <c r="L963" s="88" t="s">
        <v>539</v>
      </c>
      <c r="M963" s="77"/>
    </row>
    <row r="964" spans="1:12" ht="19.5" customHeight="1">
      <c r="A964" s="109">
        <v>896</v>
      </c>
      <c r="B964" s="72">
        <v>40108</v>
      </c>
      <c r="C964" s="73" t="s">
        <v>236</v>
      </c>
      <c r="D964" s="74">
        <v>17</v>
      </c>
      <c r="E964" s="75">
        <v>2.4937</v>
      </c>
      <c r="F964" s="189" t="s">
        <v>788</v>
      </c>
      <c r="G964" s="73" t="s">
        <v>740</v>
      </c>
      <c r="H964" s="73" t="s">
        <v>446</v>
      </c>
      <c r="I964" s="73" t="s">
        <v>532</v>
      </c>
      <c r="J964" s="73" t="s">
        <v>455</v>
      </c>
      <c r="K964" s="73" t="s">
        <v>533</v>
      </c>
      <c r="L964" s="73" t="s">
        <v>539</v>
      </c>
    </row>
    <row r="965" spans="1:12" ht="19.5" customHeight="1">
      <c r="A965" s="183">
        <v>883</v>
      </c>
      <c r="B965" s="87">
        <v>40110</v>
      </c>
      <c r="C965" s="88" t="s">
        <v>360</v>
      </c>
      <c r="D965" s="89">
        <v>27</v>
      </c>
      <c r="E965" s="90">
        <v>3.9606</v>
      </c>
      <c r="F965" s="190" t="s">
        <v>788</v>
      </c>
      <c r="G965" s="73" t="s">
        <v>740</v>
      </c>
      <c r="H965" s="88" t="s">
        <v>446</v>
      </c>
      <c r="I965" s="88" t="s">
        <v>375</v>
      </c>
      <c r="J965" s="73" t="s">
        <v>455</v>
      </c>
      <c r="K965" s="88" t="s">
        <v>533</v>
      </c>
      <c r="L965" s="88" t="s">
        <v>539</v>
      </c>
    </row>
    <row r="966" spans="1:12" ht="19.5" customHeight="1">
      <c r="A966" s="109">
        <v>883</v>
      </c>
      <c r="B966" s="72">
        <v>40110</v>
      </c>
      <c r="C966" s="73" t="s">
        <v>360</v>
      </c>
      <c r="D966" s="74">
        <v>27</v>
      </c>
      <c r="E966" s="75">
        <v>3.9606</v>
      </c>
      <c r="F966" s="189" t="s">
        <v>788</v>
      </c>
      <c r="G966" s="73" t="s">
        <v>740</v>
      </c>
      <c r="H966" s="73" t="s">
        <v>446</v>
      </c>
      <c r="I966" s="73" t="s">
        <v>532</v>
      </c>
      <c r="J966" s="73" t="s">
        <v>455</v>
      </c>
      <c r="K966" s="73" t="s">
        <v>533</v>
      </c>
      <c r="L966" s="73" t="s">
        <v>539</v>
      </c>
    </row>
    <row r="967" spans="1:13" ht="19.5" customHeight="1">
      <c r="A967" s="183">
        <v>885</v>
      </c>
      <c r="B967" s="87">
        <v>40115</v>
      </c>
      <c r="C967" s="88" t="s">
        <v>261</v>
      </c>
      <c r="D967" s="89">
        <v>17</v>
      </c>
      <c r="E967" s="90">
        <v>1.4669</v>
      </c>
      <c r="F967" s="190" t="s">
        <v>788</v>
      </c>
      <c r="G967" s="73" t="s">
        <v>740</v>
      </c>
      <c r="H967" s="88" t="s">
        <v>446</v>
      </c>
      <c r="I967" s="88" t="s">
        <v>375</v>
      </c>
      <c r="J967" s="73" t="s">
        <v>455</v>
      </c>
      <c r="K967" s="88" t="s">
        <v>533</v>
      </c>
      <c r="L967" s="88" t="s">
        <v>539</v>
      </c>
      <c r="M967" s="77"/>
    </row>
    <row r="968" spans="1:12" ht="19.5" customHeight="1">
      <c r="A968" s="109">
        <v>885</v>
      </c>
      <c r="B968" s="72">
        <v>40115</v>
      </c>
      <c r="C968" s="73" t="s">
        <v>261</v>
      </c>
      <c r="D968" s="74">
        <v>17</v>
      </c>
      <c r="E968" s="75">
        <v>1.4669</v>
      </c>
      <c r="F968" s="189" t="s">
        <v>788</v>
      </c>
      <c r="G968" s="73" t="s">
        <v>740</v>
      </c>
      <c r="H968" s="73" t="s">
        <v>446</v>
      </c>
      <c r="I968" s="73" t="s">
        <v>532</v>
      </c>
      <c r="J968" s="73" t="s">
        <v>455</v>
      </c>
      <c r="K968" s="73" t="s">
        <v>533</v>
      </c>
      <c r="L968" s="73" t="s">
        <v>539</v>
      </c>
    </row>
    <row r="969" spans="1:12" ht="19.5" customHeight="1">
      <c r="A969" s="135">
        <v>911</v>
      </c>
      <c r="B969" s="105">
        <v>40118</v>
      </c>
      <c r="C969" s="106" t="s">
        <v>279</v>
      </c>
      <c r="D969" s="107">
        <v>11</v>
      </c>
      <c r="E969" s="126">
        <v>1.6132</v>
      </c>
      <c r="F969" s="188" t="s">
        <v>788</v>
      </c>
      <c r="G969" s="73" t="s">
        <v>740</v>
      </c>
      <c r="H969" s="106" t="s">
        <v>446</v>
      </c>
      <c r="I969" s="106" t="s">
        <v>375</v>
      </c>
      <c r="J969" s="73" t="s">
        <v>455</v>
      </c>
      <c r="K969" s="106" t="s">
        <v>837</v>
      </c>
      <c r="L969" s="106" t="s">
        <v>539</v>
      </c>
    </row>
    <row r="970" spans="1:12" ht="19.5" customHeight="1">
      <c r="A970" s="109">
        <v>911</v>
      </c>
      <c r="B970" s="72">
        <v>40118</v>
      </c>
      <c r="C970" s="73" t="s">
        <v>279</v>
      </c>
      <c r="D970" s="74">
        <v>11</v>
      </c>
      <c r="E970" s="75">
        <v>1.6132</v>
      </c>
      <c r="F970" s="189" t="s">
        <v>788</v>
      </c>
      <c r="G970" s="73" t="s">
        <v>740</v>
      </c>
      <c r="H970" s="73" t="s">
        <v>446</v>
      </c>
      <c r="I970" s="73" t="s">
        <v>532</v>
      </c>
      <c r="J970" s="73" t="s">
        <v>455</v>
      </c>
      <c r="K970" s="73" t="s">
        <v>837</v>
      </c>
      <c r="L970" s="73" t="s">
        <v>539</v>
      </c>
    </row>
    <row r="971" spans="1:13" ht="19.5" customHeight="1">
      <c r="A971" s="135">
        <v>912</v>
      </c>
      <c r="B971" s="105">
        <v>40120</v>
      </c>
      <c r="C971" s="106" t="s">
        <v>281</v>
      </c>
      <c r="D971" s="185">
        <v>58</v>
      </c>
      <c r="E971" s="126">
        <v>8.5057</v>
      </c>
      <c r="F971" s="188" t="s">
        <v>788</v>
      </c>
      <c r="G971" s="73" t="s">
        <v>740</v>
      </c>
      <c r="H971" s="106" t="s">
        <v>446</v>
      </c>
      <c r="I971" s="106" t="s">
        <v>375</v>
      </c>
      <c r="J971" s="73" t="s">
        <v>455</v>
      </c>
      <c r="K971" s="106" t="s">
        <v>837</v>
      </c>
      <c r="L971" s="106" t="s">
        <v>539</v>
      </c>
      <c r="M971" s="96"/>
    </row>
    <row r="972" spans="1:12" ht="19.5" customHeight="1">
      <c r="A972" s="109">
        <v>912</v>
      </c>
      <c r="B972" s="72">
        <v>40120</v>
      </c>
      <c r="C972" s="73" t="s">
        <v>281</v>
      </c>
      <c r="D972" s="74">
        <v>58</v>
      </c>
      <c r="E972" s="75">
        <v>8.5057</v>
      </c>
      <c r="F972" s="189" t="s">
        <v>788</v>
      </c>
      <c r="G972" s="73" t="s">
        <v>740</v>
      </c>
      <c r="H972" s="73" t="s">
        <v>446</v>
      </c>
      <c r="I972" s="73" t="s">
        <v>532</v>
      </c>
      <c r="J972" s="73" t="s">
        <v>455</v>
      </c>
      <c r="K972" s="73" t="s">
        <v>837</v>
      </c>
      <c r="L972" s="73" t="s">
        <v>539</v>
      </c>
    </row>
    <row r="973" spans="1:13" ht="19.5" customHeight="1">
      <c r="A973" s="135">
        <v>915</v>
      </c>
      <c r="B973" s="105">
        <v>40125</v>
      </c>
      <c r="C973" s="106" t="s">
        <v>458</v>
      </c>
      <c r="D973" s="107">
        <v>57</v>
      </c>
      <c r="E973" s="126">
        <v>8.359</v>
      </c>
      <c r="F973" s="188" t="s">
        <v>788</v>
      </c>
      <c r="G973" s="73" t="s">
        <v>740</v>
      </c>
      <c r="H973" s="106" t="s">
        <v>446</v>
      </c>
      <c r="I973" s="106" t="s">
        <v>375</v>
      </c>
      <c r="J973" s="73" t="s">
        <v>455</v>
      </c>
      <c r="K973" s="106" t="s">
        <v>837</v>
      </c>
      <c r="L973" s="106" t="s">
        <v>539</v>
      </c>
      <c r="M973" s="96"/>
    </row>
    <row r="974" spans="1:13" ht="19.5" customHeight="1">
      <c r="A974" s="109">
        <v>915</v>
      </c>
      <c r="B974" s="72">
        <v>40125</v>
      </c>
      <c r="C974" s="73" t="s">
        <v>458</v>
      </c>
      <c r="D974" s="74">
        <v>57</v>
      </c>
      <c r="E974" s="75">
        <v>8.359</v>
      </c>
      <c r="F974" s="189" t="s">
        <v>788</v>
      </c>
      <c r="G974" s="73" t="s">
        <v>740</v>
      </c>
      <c r="H974" s="73" t="s">
        <v>446</v>
      </c>
      <c r="I974" s="73" t="s">
        <v>532</v>
      </c>
      <c r="J974" s="73" t="s">
        <v>455</v>
      </c>
      <c r="K974" s="73" t="s">
        <v>837</v>
      </c>
      <c r="L974" s="73" t="s">
        <v>539</v>
      </c>
      <c r="M974" s="77"/>
    </row>
    <row r="975" spans="1:13" ht="19.5" customHeight="1">
      <c r="A975" s="135">
        <v>902</v>
      </c>
      <c r="B975" s="105">
        <v>40126</v>
      </c>
      <c r="C975" s="106" t="s">
        <v>459</v>
      </c>
      <c r="D975" s="107">
        <v>87</v>
      </c>
      <c r="E975" s="126">
        <v>12.7586</v>
      </c>
      <c r="F975" s="188" t="s">
        <v>788</v>
      </c>
      <c r="G975" s="73" t="s">
        <v>740</v>
      </c>
      <c r="H975" s="106" t="s">
        <v>446</v>
      </c>
      <c r="I975" s="106" t="s">
        <v>375</v>
      </c>
      <c r="J975" s="73" t="s">
        <v>455</v>
      </c>
      <c r="K975" s="106" t="s">
        <v>533</v>
      </c>
      <c r="L975" s="106" t="s">
        <v>539</v>
      </c>
      <c r="M975" s="77"/>
    </row>
    <row r="976" spans="1:12" ht="19.5" customHeight="1">
      <c r="A976" s="109">
        <v>902</v>
      </c>
      <c r="B976" s="72">
        <v>40126</v>
      </c>
      <c r="C976" s="73" t="s">
        <v>459</v>
      </c>
      <c r="D976" s="74">
        <v>87</v>
      </c>
      <c r="E976" s="75">
        <v>12.7586</v>
      </c>
      <c r="F976" s="189" t="s">
        <v>788</v>
      </c>
      <c r="G976" s="73" t="s">
        <v>740</v>
      </c>
      <c r="H976" s="73" t="s">
        <v>446</v>
      </c>
      <c r="I976" s="73" t="s">
        <v>532</v>
      </c>
      <c r="J976" s="73" t="s">
        <v>455</v>
      </c>
      <c r="K976" s="73" t="s">
        <v>533</v>
      </c>
      <c r="L976" s="73" t="s">
        <v>539</v>
      </c>
    </row>
    <row r="977" spans="1:13" ht="19.5" customHeight="1">
      <c r="A977" s="131">
        <v>903</v>
      </c>
      <c r="B977" s="80">
        <v>40126</v>
      </c>
      <c r="C977" s="81" t="s">
        <v>460</v>
      </c>
      <c r="D977" s="82">
        <v>10</v>
      </c>
      <c r="E977" s="114">
        <v>1.4665</v>
      </c>
      <c r="F977" s="132" t="s">
        <v>788</v>
      </c>
      <c r="G977" s="73" t="s">
        <v>740</v>
      </c>
      <c r="H977" s="81" t="s">
        <v>446</v>
      </c>
      <c r="I977" s="81" t="s">
        <v>375</v>
      </c>
      <c r="J977" s="73" t="s">
        <v>455</v>
      </c>
      <c r="K977" s="81" t="s">
        <v>533</v>
      </c>
      <c r="L977" s="81" t="s">
        <v>539</v>
      </c>
      <c r="M977" s="77"/>
    </row>
    <row r="978" spans="1:13" ht="19.5" customHeight="1">
      <c r="A978" s="109">
        <v>903</v>
      </c>
      <c r="B978" s="72">
        <v>40126</v>
      </c>
      <c r="C978" s="73" t="s">
        <v>460</v>
      </c>
      <c r="D978" s="74">
        <v>10</v>
      </c>
      <c r="E978" s="75">
        <v>1.4665</v>
      </c>
      <c r="F978" s="189" t="s">
        <v>788</v>
      </c>
      <c r="G978" s="73" t="s">
        <v>740</v>
      </c>
      <c r="H978" s="73" t="s">
        <v>446</v>
      </c>
      <c r="I978" s="73" t="s">
        <v>532</v>
      </c>
      <c r="J978" s="73" t="s">
        <v>455</v>
      </c>
      <c r="K978" s="73" t="s">
        <v>533</v>
      </c>
      <c r="L978" s="73" t="s">
        <v>539</v>
      </c>
      <c r="M978" s="77"/>
    </row>
    <row r="979" spans="1:12" ht="19.5" customHeight="1">
      <c r="A979" s="135">
        <v>905</v>
      </c>
      <c r="B979" s="105">
        <v>40137</v>
      </c>
      <c r="C979" s="106" t="s">
        <v>402</v>
      </c>
      <c r="D979" s="107">
        <v>10</v>
      </c>
      <c r="E979" s="126">
        <v>1.4665</v>
      </c>
      <c r="F979" s="188" t="s">
        <v>788</v>
      </c>
      <c r="G979" s="73" t="s">
        <v>740</v>
      </c>
      <c r="H979" s="106" t="s">
        <v>446</v>
      </c>
      <c r="I979" s="106" t="s">
        <v>375</v>
      </c>
      <c r="J979" s="73" t="s">
        <v>455</v>
      </c>
      <c r="K979" s="106" t="s">
        <v>837</v>
      </c>
      <c r="L979" s="106" t="s">
        <v>539</v>
      </c>
    </row>
    <row r="980" spans="1:12" ht="19.5" customHeight="1">
      <c r="A980" s="109">
        <v>905</v>
      </c>
      <c r="B980" s="72">
        <v>40137</v>
      </c>
      <c r="C980" s="73" t="s">
        <v>402</v>
      </c>
      <c r="D980" s="74">
        <v>10</v>
      </c>
      <c r="E980" s="75">
        <v>1.4665</v>
      </c>
      <c r="F980" s="189" t="s">
        <v>788</v>
      </c>
      <c r="G980" s="73" t="s">
        <v>740</v>
      </c>
      <c r="H980" s="73" t="s">
        <v>446</v>
      </c>
      <c r="I980" s="73" t="s">
        <v>532</v>
      </c>
      <c r="J980" s="73" t="s">
        <v>455</v>
      </c>
      <c r="K980" s="73" t="s">
        <v>837</v>
      </c>
      <c r="L980" s="73" t="s">
        <v>539</v>
      </c>
    </row>
    <row r="981" spans="1:12" ht="19.5" customHeight="1">
      <c r="A981" s="135">
        <v>913</v>
      </c>
      <c r="B981" s="105">
        <v>40142</v>
      </c>
      <c r="C981" s="106" t="s">
        <v>406</v>
      </c>
      <c r="D981" s="107">
        <v>12</v>
      </c>
      <c r="E981" s="126">
        <v>1.7598</v>
      </c>
      <c r="F981" s="188" t="s">
        <v>788</v>
      </c>
      <c r="G981" s="73" t="s">
        <v>740</v>
      </c>
      <c r="H981" s="106" t="s">
        <v>446</v>
      </c>
      <c r="I981" s="106" t="s">
        <v>375</v>
      </c>
      <c r="J981" s="73" t="s">
        <v>455</v>
      </c>
      <c r="K981" s="106" t="s">
        <v>837</v>
      </c>
      <c r="L981" s="106" t="s">
        <v>539</v>
      </c>
    </row>
    <row r="982" spans="1:12" ht="19.5" customHeight="1">
      <c r="A982" s="109">
        <v>913</v>
      </c>
      <c r="B982" s="72">
        <v>40142</v>
      </c>
      <c r="C982" s="73" t="s">
        <v>406</v>
      </c>
      <c r="D982" s="74">
        <v>12</v>
      </c>
      <c r="E982" s="75">
        <v>1.7598</v>
      </c>
      <c r="F982" s="189" t="s">
        <v>788</v>
      </c>
      <c r="G982" s="73" t="s">
        <v>740</v>
      </c>
      <c r="H982" s="73" t="s">
        <v>446</v>
      </c>
      <c r="I982" s="73" t="s">
        <v>532</v>
      </c>
      <c r="J982" s="73" t="s">
        <v>455</v>
      </c>
      <c r="K982" s="73" t="s">
        <v>837</v>
      </c>
      <c r="L982" s="73" t="s">
        <v>539</v>
      </c>
    </row>
    <row r="983" spans="1:13" ht="19.5" customHeight="1">
      <c r="A983" s="135">
        <v>923</v>
      </c>
      <c r="B983" s="105">
        <v>40145</v>
      </c>
      <c r="C983" s="106" t="s">
        <v>407</v>
      </c>
      <c r="D983" s="107">
        <v>16</v>
      </c>
      <c r="E983" s="126">
        <v>2.3464</v>
      </c>
      <c r="F983" s="188" t="s">
        <v>788</v>
      </c>
      <c r="G983" s="73" t="s">
        <v>740</v>
      </c>
      <c r="H983" s="106" t="s">
        <v>446</v>
      </c>
      <c r="I983" s="106" t="s">
        <v>375</v>
      </c>
      <c r="J983" s="73" t="s">
        <v>455</v>
      </c>
      <c r="K983" s="106" t="s">
        <v>837</v>
      </c>
      <c r="L983" s="106" t="s">
        <v>539</v>
      </c>
      <c r="M983" s="96"/>
    </row>
    <row r="984" spans="1:13" ht="19.5" customHeight="1">
      <c r="A984" s="109">
        <v>923</v>
      </c>
      <c r="B984" s="72">
        <v>40145</v>
      </c>
      <c r="C984" s="73" t="s">
        <v>407</v>
      </c>
      <c r="D984" s="74">
        <v>16</v>
      </c>
      <c r="E984" s="75">
        <v>2.3464</v>
      </c>
      <c r="F984" s="189" t="s">
        <v>788</v>
      </c>
      <c r="G984" s="73" t="s">
        <v>740</v>
      </c>
      <c r="H984" s="73" t="s">
        <v>446</v>
      </c>
      <c r="I984" s="73" t="s">
        <v>532</v>
      </c>
      <c r="J984" s="73" t="s">
        <v>455</v>
      </c>
      <c r="K984" s="73" t="s">
        <v>837</v>
      </c>
      <c r="L984" s="73" t="s">
        <v>539</v>
      </c>
      <c r="M984" s="77"/>
    </row>
    <row r="985" spans="1:12" ht="19.5" customHeight="1">
      <c r="A985" s="109">
        <v>922</v>
      </c>
      <c r="B985" s="72">
        <v>40148</v>
      </c>
      <c r="C985" s="73" t="s">
        <v>366</v>
      </c>
      <c r="D985" s="74">
        <v>15</v>
      </c>
      <c r="E985" s="75">
        <v>2.2</v>
      </c>
      <c r="F985" s="189" t="s">
        <v>788</v>
      </c>
      <c r="G985" s="73" t="s">
        <v>740</v>
      </c>
      <c r="H985" s="73" t="s">
        <v>446</v>
      </c>
      <c r="I985" s="73" t="s">
        <v>532</v>
      </c>
      <c r="J985" s="73" t="s">
        <v>455</v>
      </c>
      <c r="K985" s="73" t="s">
        <v>837</v>
      </c>
      <c r="L985" s="73" t="s">
        <v>539</v>
      </c>
    </row>
    <row r="986" spans="1:12" ht="19.5" customHeight="1">
      <c r="A986" s="110">
        <v>701</v>
      </c>
      <c r="B986" s="100">
        <v>39897</v>
      </c>
      <c r="C986" s="84" t="s">
        <v>869</v>
      </c>
      <c r="D986" s="101">
        <v>2800.5</v>
      </c>
      <c r="E986" s="83">
        <v>410.27324999999996</v>
      </c>
      <c r="F986" s="191" t="s">
        <v>870</v>
      </c>
      <c r="G986" s="84" t="s">
        <v>580</v>
      </c>
      <c r="H986" s="84" t="s">
        <v>566</v>
      </c>
      <c r="I986" s="84" t="s">
        <v>877</v>
      </c>
      <c r="J986" s="73" t="s">
        <v>455</v>
      </c>
      <c r="K986" s="85"/>
      <c r="L986" s="84" t="s">
        <v>539</v>
      </c>
    </row>
    <row r="987" spans="1:12" ht="19.5" customHeight="1">
      <c r="A987" s="110">
        <v>774</v>
      </c>
      <c r="B987" s="100">
        <v>39897</v>
      </c>
      <c r="C987" s="84" t="s">
        <v>581</v>
      </c>
      <c r="D987" s="101">
        <v>2000</v>
      </c>
      <c r="E987" s="116">
        <v>293</v>
      </c>
      <c r="F987" s="191" t="s">
        <v>845</v>
      </c>
      <c r="G987" s="84" t="s">
        <v>952</v>
      </c>
      <c r="H987" s="73" t="s">
        <v>566</v>
      </c>
      <c r="I987" s="84" t="s">
        <v>877</v>
      </c>
      <c r="J987" s="73" t="s">
        <v>455</v>
      </c>
      <c r="K987" s="85"/>
      <c r="L987" s="84" t="s">
        <v>539</v>
      </c>
    </row>
    <row r="988" spans="1:12" ht="19.5" customHeight="1">
      <c r="A988" s="110">
        <v>710</v>
      </c>
      <c r="B988" s="100">
        <v>39928</v>
      </c>
      <c r="C988" s="84" t="s">
        <v>869</v>
      </c>
      <c r="D988" s="101">
        <v>4667.5</v>
      </c>
      <c r="E988" s="83">
        <v>684.1706363636364</v>
      </c>
      <c r="F988" s="191" t="s">
        <v>870</v>
      </c>
      <c r="G988" s="84" t="s">
        <v>580</v>
      </c>
      <c r="H988" s="84" t="s">
        <v>566</v>
      </c>
      <c r="I988" s="84" t="s">
        <v>877</v>
      </c>
      <c r="J988" s="73" t="s">
        <v>455</v>
      </c>
      <c r="K988" s="85"/>
      <c r="L988" s="84" t="s">
        <v>539</v>
      </c>
    </row>
    <row r="989" spans="1:12" ht="19.5" customHeight="1">
      <c r="A989" s="110">
        <v>781</v>
      </c>
      <c r="B989" s="100">
        <v>39928</v>
      </c>
      <c r="C989" s="84" t="s">
        <v>581</v>
      </c>
      <c r="D989" s="101">
        <v>4000</v>
      </c>
      <c r="E989" s="83">
        <v>586.3272727272727</v>
      </c>
      <c r="F989" s="191" t="s">
        <v>1067</v>
      </c>
      <c r="G989" s="84" t="s">
        <v>580</v>
      </c>
      <c r="H989" s="73" t="s">
        <v>566</v>
      </c>
      <c r="I989" s="84" t="s">
        <v>877</v>
      </c>
      <c r="J989" s="73" t="s">
        <v>455</v>
      </c>
      <c r="K989" s="85"/>
      <c r="L989" s="84" t="s">
        <v>817</v>
      </c>
    </row>
    <row r="990" spans="1:12" ht="19.5" customHeight="1">
      <c r="A990" s="110">
        <v>717</v>
      </c>
      <c r="B990" s="100">
        <v>39958</v>
      </c>
      <c r="C990" s="84" t="s">
        <v>869</v>
      </c>
      <c r="D990" s="101">
        <v>5601</v>
      </c>
      <c r="E990" s="83">
        <v>822.0089833333334</v>
      </c>
      <c r="F990" s="102" t="s">
        <v>870</v>
      </c>
      <c r="G990" s="84" t="s">
        <v>580</v>
      </c>
      <c r="H990" s="84" t="s">
        <v>566</v>
      </c>
      <c r="I990" s="84" t="s">
        <v>877</v>
      </c>
      <c r="J990" s="73" t="s">
        <v>455</v>
      </c>
      <c r="K990" s="85"/>
      <c r="L990" s="84" t="s">
        <v>900</v>
      </c>
    </row>
    <row r="991" spans="1:12" ht="19.5" customHeight="1">
      <c r="A991" s="110">
        <v>787</v>
      </c>
      <c r="B991" s="100">
        <v>39958</v>
      </c>
      <c r="C991" s="84" t="s">
        <v>581</v>
      </c>
      <c r="D991" s="101">
        <v>5000</v>
      </c>
      <c r="E991" s="83">
        <v>733.8055555555557</v>
      </c>
      <c r="F991" s="102" t="s">
        <v>845</v>
      </c>
      <c r="G991" s="84" t="s">
        <v>580</v>
      </c>
      <c r="H991" s="73" t="s">
        <v>566</v>
      </c>
      <c r="I991" s="84" t="s">
        <v>877</v>
      </c>
      <c r="J991" s="73" t="s">
        <v>455</v>
      </c>
      <c r="K991" s="85"/>
      <c r="L991" s="84" t="s">
        <v>539</v>
      </c>
    </row>
    <row r="992" spans="1:13" ht="19.5" customHeight="1">
      <c r="A992" s="109">
        <v>512</v>
      </c>
      <c r="B992" s="72">
        <v>40003</v>
      </c>
      <c r="C992" s="73" t="s">
        <v>223</v>
      </c>
      <c r="D992" s="74">
        <v>300</v>
      </c>
      <c r="E992" s="75">
        <v>43.977</v>
      </c>
      <c r="F992" s="76" t="s">
        <v>744</v>
      </c>
      <c r="G992" s="73" t="s">
        <v>802</v>
      </c>
      <c r="H992" s="73" t="s">
        <v>566</v>
      </c>
      <c r="I992" s="73" t="s">
        <v>532</v>
      </c>
      <c r="J992" s="73" t="s">
        <v>455</v>
      </c>
      <c r="K992" s="73" t="s">
        <v>533</v>
      </c>
      <c r="L992" s="73" t="s">
        <v>539</v>
      </c>
      <c r="M992" s="77"/>
    </row>
    <row r="993" spans="1:13" ht="19.5" customHeight="1">
      <c r="A993" s="109">
        <v>244</v>
      </c>
      <c r="B993" s="72">
        <v>39914</v>
      </c>
      <c r="C993" s="73" t="s">
        <v>635</v>
      </c>
      <c r="D993" s="74">
        <v>5000</v>
      </c>
      <c r="E993" s="75">
        <v>732.9</v>
      </c>
      <c r="F993" s="76" t="s">
        <v>636</v>
      </c>
      <c r="G993" s="73" t="s">
        <v>1066</v>
      </c>
      <c r="H993" s="73" t="s">
        <v>566</v>
      </c>
      <c r="I993" s="73" t="s">
        <v>532</v>
      </c>
      <c r="J993" s="73" t="s">
        <v>455</v>
      </c>
      <c r="K993" s="73" t="s">
        <v>533</v>
      </c>
      <c r="L993" s="73" t="s">
        <v>530</v>
      </c>
      <c r="M993" s="77"/>
    </row>
    <row r="994" spans="1:13" ht="19.5" customHeight="1">
      <c r="A994" s="109">
        <v>350</v>
      </c>
      <c r="B994" s="72">
        <v>39950</v>
      </c>
      <c r="C994" s="73" t="s">
        <v>767</v>
      </c>
      <c r="D994" s="74">
        <v>240</v>
      </c>
      <c r="E994" s="75">
        <v>35.2224</v>
      </c>
      <c r="F994" s="76" t="s">
        <v>768</v>
      </c>
      <c r="G994" s="73" t="s">
        <v>1066</v>
      </c>
      <c r="H994" s="73" t="s">
        <v>566</v>
      </c>
      <c r="I994" s="73" t="s">
        <v>532</v>
      </c>
      <c r="J994" s="73" t="s">
        <v>455</v>
      </c>
      <c r="K994" s="73" t="s">
        <v>535</v>
      </c>
      <c r="L994" s="73" t="s">
        <v>530</v>
      </c>
      <c r="M994" s="77"/>
    </row>
    <row r="995" spans="1:13" ht="19.5" customHeight="1">
      <c r="A995" s="109">
        <v>655</v>
      </c>
      <c r="B995" s="72">
        <v>39950</v>
      </c>
      <c r="C995" s="73" t="s">
        <v>864</v>
      </c>
      <c r="D995" s="74" t="s">
        <v>530</v>
      </c>
      <c r="E995" s="75">
        <v>3400</v>
      </c>
      <c r="F995" s="76" t="s">
        <v>1068</v>
      </c>
      <c r="G995" s="73" t="s">
        <v>641</v>
      </c>
      <c r="H995" s="73" t="s">
        <v>566</v>
      </c>
      <c r="I995" s="73" t="s">
        <v>532</v>
      </c>
      <c r="J995" s="73" t="s">
        <v>455</v>
      </c>
      <c r="K995" s="73" t="s">
        <v>533</v>
      </c>
      <c r="L995" s="73" t="s">
        <v>817</v>
      </c>
      <c r="M995" s="77"/>
    </row>
    <row r="996" spans="1:13" ht="19.5" customHeight="1">
      <c r="A996" s="109">
        <v>336</v>
      </c>
      <c r="B996" s="72">
        <v>39947</v>
      </c>
      <c r="C996" s="73" t="s">
        <v>76</v>
      </c>
      <c r="D996" s="74">
        <v>26</v>
      </c>
      <c r="E996" s="75">
        <v>3.8158</v>
      </c>
      <c r="F996" s="76" t="s">
        <v>638</v>
      </c>
      <c r="G996" s="73" t="s">
        <v>531</v>
      </c>
      <c r="H996" s="73" t="s">
        <v>566</v>
      </c>
      <c r="I996" s="73" t="s">
        <v>532</v>
      </c>
      <c r="J996" s="73" t="s">
        <v>455</v>
      </c>
      <c r="K996" s="73" t="s">
        <v>535</v>
      </c>
      <c r="L996" s="73" t="s">
        <v>539</v>
      </c>
      <c r="M996" s="77"/>
    </row>
    <row r="997" spans="1:12" ht="19.5" customHeight="1">
      <c r="A997" s="109">
        <v>447</v>
      </c>
      <c r="B997" s="72">
        <v>39947</v>
      </c>
      <c r="C997" s="73" t="s">
        <v>184</v>
      </c>
      <c r="D997" s="74">
        <v>80</v>
      </c>
      <c r="E997" s="75">
        <v>11.7408</v>
      </c>
      <c r="F997" s="76" t="s">
        <v>638</v>
      </c>
      <c r="G997" s="73" t="s">
        <v>531</v>
      </c>
      <c r="H997" s="73" t="s">
        <v>566</v>
      </c>
      <c r="I997" s="73" t="s">
        <v>532</v>
      </c>
      <c r="J997" s="73" t="s">
        <v>455</v>
      </c>
      <c r="K997" s="73" t="s">
        <v>535</v>
      </c>
      <c r="L997" s="73" t="s">
        <v>539</v>
      </c>
    </row>
    <row r="998" spans="1:13" ht="19.5" customHeight="1">
      <c r="A998" s="109">
        <v>340</v>
      </c>
      <c r="B998" s="72">
        <v>39948</v>
      </c>
      <c r="C998" s="73" t="s">
        <v>77</v>
      </c>
      <c r="D998" s="74">
        <v>12</v>
      </c>
      <c r="E998" s="75">
        <v>1.7611</v>
      </c>
      <c r="F998" s="76" t="s">
        <v>638</v>
      </c>
      <c r="G998" s="73" t="s">
        <v>531</v>
      </c>
      <c r="H998" s="73" t="s">
        <v>566</v>
      </c>
      <c r="I998" s="73" t="s">
        <v>532</v>
      </c>
      <c r="J998" s="73" t="s">
        <v>455</v>
      </c>
      <c r="K998" s="73" t="s">
        <v>535</v>
      </c>
      <c r="L998" s="73" t="s">
        <v>539</v>
      </c>
      <c r="M998" s="77"/>
    </row>
    <row r="999" spans="1:13" ht="19.5" customHeight="1">
      <c r="A999" s="109">
        <v>349</v>
      </c>
      <c r="B999" s="72">
        <v>39950</v>
      </c>
      <c r="C999" s="73" t="s">
        <v>152</v>
      </c>
      <c r="D999" s="74">
        <v>13.8</v>
      </c>
      <c r="E999" s="75">
        <v>2.0253</v>
      </c>
      <c r="F999" s="76" t="s">
        <v>766</v>
      </c>
      <c r="G999" s="73" t="s">
        <v>531</v>
      </c>
      <c r="H999" s="73" t="s">
        <v>566</v>
      </c>
      <c r="I999" s="73" t="s">
        <v>532</v>
      </c>
      <c r="J999" s="73" t="s">
        <v>455</v>
      </c>
      <c r="K999" s="73" t="s">
        <v>535</v>
      </c>
      <c r="L999" s="73" t="s">
        <v>539</v>
      </c>
      <c r="M999" s="77"/>
    </row>
    <row r="1000" spans="1:12" ht="19.5" customHeight="1">
      <c r="A1000" s="109">
        <v>27</v>
      </c>
      <c r="B1000" s="72">
        <v>39831</v>
      </c>
      <c r="C1000" s="73" t="s">
        <v>565</v>
      </c>
      <c r="D1000" s="74">
        <v>15</v>
      </c>
      <c r="E1000" s="75">
        <v>2.1982</v>
      </c>
      <c r="F1000" s="76" t="s">
        <v>788</v>
      </c>
      <c r="G1000" s="73" t="s">
        <v>740</v>
      </c>
      <c r="H1000" s="73" t="s">
        <v>566</v>
      </c>
      <c r="I1000" s="73" t="s">
        <v>532</v>
      </c>
      <c r="J1000" s="73" t="s">
        <v>455</v>
      </c>
      <c r="K1000" s="73" t="s">
        <v>533</v>
      </c>
      <c r="L1000" s="73" t="s">
        <v>530</v>
      </c>
    </row>
    <row r="1001" spans="1:12" ht="19.5" customHeight="1">
      <c r="A1001" s="109">
        <v>148</v>
      </c>
      <c r="B1001" s="72">
        <v>39876</v>
      </c>
      <c r="C1001" s="73" t="s">
        <v>969</v>
      </c>
      <c r="D1001" s="74">
        <v>21</v>
      </c>
      <c r="E1001" s="75">
        <v>3.0765</v>
      </c>
      <c r="F1001" s="76" t="s">
        <v>788</v>
      </c>
      <c r="G1001" s="73" t="s">
        <v>740</v>
      </c>
      <c r="H1001" s="73" t="s">
        <v>566</v>
      </c>
      <c r="I1001" s="73" t="s">
        <v>532</v>
      </c>
      <c r="J1001" s="73" t="s">
        <v>455</v>
      </c>
      <c r="K1001" s="73" t="s">
        <v>533</v>
      </c>
      <c r="L1001" s="73" t="s">
        <v>539</v>
      </c>
    </row>
    <row r="1002" spans="1:12" ht="19.5" customHeight="1">
      <c r="A1002" s="109">
        <v>172</v>
      </c>
      <c r="B1002" s="72">
        <v>39884</v>
      </c>
      <c r="C1002" s="73" t="s">
        <v>761</v>
      </c>
      <c r="D1002" s="74">
        <v>22</v>
      </c>
      <c r="E1002" s="75">
        <v>3.223</v>
      </c>
      <c r="F1002" s="76" t="s">
        <v>788</v>
      </c>
      <c r="G1002" s="73" t="s">
        <v>740</v>
      </c>
      <c r="H1002" s="73" t="s">
        <v>566</v>
      </c>
      <c r="I1002" s="73" t="s">
        <v>532</v>
      </c>
      <c r="J1002" s="73" t="s">
        <v>455</v>
      </c>
      <c r="K1002" s="73" t="s">
        <v>533</v>
      </c>
      <c r="L1002" s="73" t="s">
        <v>539</v>
      </c>
    </row>
    <row r="1003" spans="1:12" ht="19.5" customHeight="1">
      <c r="A1003" s="109">
        <v>179</v>
      </c>
      <c r="B1003" s="72">
        <v>39888</v>
      </c>
      <c r="C1003" s="73" t="s">
        <v>873</v>
      </c>
      <c r="D1003" s="74">
        <v>65</v>
      </c>
      <c r="E1003" s="75">
        <v>9.5225</v>
      </c>
      <c r="F1003" s="76" t="s">
        <v>788</v>
      </c>
      <c r="G1003" s="73" t="s">
        <v>740</v>
      </c>
      <c r="H1003" s="73" t="s">
        <v>566</v>
      </c>
      <c r="I1003" s="73" t="s">
        <v>532</v>
      </c>
      <c r="J1003" s="73" t="s">
        <v>455</v>
      </c>
      <c r="K1003" s="73" t="s">
        <v>533</v>
      </c>
      <c r="L1003" s="73" t="s">
        <v>539</v>
      </c>
    </row>
    <row r="1004" spans="1:13" ht="19.5" customHeight="1">
      <c r="A1004" s="109">
        <v>180</v>
      </c>
      <c r="B1004" s="72">
        <v>39888</v>
      </c>
      <c r="C1004" s="73" t="s">
        <v>872</v>
      </c>
      <c r="D1004" s="74">
        <v>5</v>
      </c>
      <c r="E1004" s="75">
        <v>0.7325</v>
      </c>
      <c r="F1004" s="76" t="s">
        <v>865</v>
      </c>
      <c r="G1004" s="73" t="s">
        <v>740</v>
      </c>
      <c r="H1004" s="73" t="s">
        <v>566</v>
      </c>
      <c r="I1004" s="73" t="s">
        <v>532</v>
      </c>
      <c r="J1004" s="73" t="s">
        <v>455</v>
      </c>
      <c r="K1004" s="73" t="s">
        <v>533</v>
      </c>
      <c r="L1004" s="73" t="s">
        <v>539</v>
      </c>
      <c r="M1004" s="77"/>
    </row>
    <row r="1005" spans="1:12" ht="19.5" customHeight="1">
      <c r="A1005" s="109">
        <v>214</v>
      </c>
      <c r="B1005" s="72">
        <v>39902</v>
      </c>
      <c r="C1005" s="73" t="s">
        <v>626</v>
      </c>
      <c r="D1005" s="74">
        <v>18</v>
      </c>
      <c r="E1005" s="75">
        <v>2.637</v>
      </c>
      <c r="F1005" s="76" t="s">
        <v>788</v>
      </c>
      <c r="G1005" s="73" t="s">
        <v>740</v>
      </c>
      <c r="H1005" s="73" t="s">
        <v>566</v>
      </c>
      <c r="I1005" s="73" t="s">
        <v>532</v>
      </c>
      <c r="J1005" s="73" t="s">
        <v>455</v>
      </c>
      <c r="K1005" s="73" t="s">
        <v>533</v>
      </c>
      <c r="L1005" s="73" t="s">
        <v>539</v>
      </c>
    </row>
    <row r="1006" spans="1:12" ht="19.5" customHeight="1">
      <c r="A1006" s="109">
        <v>215</v>
      </c>
      <c r="B1006" s="72">
        <v>39902</v>
      </c>
      <c r="C1006" s="73" t="s">
        <v>626</v>
      </c>
      <c r="D1006" s="74">
        <v>16</v>
      </c>
      <c r="E1006" s="75">
        <v>2.344</v>
      </c>
      <c r="F1006" s="76" t="s">
        <v>788</v>
      </c>
      <c r="G1006" s="73" t="s">
        <v>740</v>
      </c>
      <c r="H1006" s="73" t="s">
        <v>566</v>
      </c>
      <c r="I1006" s="73" t="s">
        <v>532</v>
      </c>
      <c r="J1006" s="73" t="s">
        <v>455</v>
      </c>
      <c r="K1006" s="73" t="s">
        <v>533</v>
      </c>
      <c r="L1006" s="73" t="s">
        <v>539</v>
      </c>
    </row>
    <row r="1007" spans="1:12" ht="19.5" customHeight="1">
      <c r="A1007" s="109">
        <v>216</v>
      </c>
      <c r="B1007" s="72">
        <v>39902</v>
      </c>
      <c r="C1007" s="73" t="s">
        <v>752</v>
      </c>
      <c r="D1007" s="74">
        <v>18</v>
      </c>
      <c r="E1007" s="75">
        <v>2.637</v>
      </c>
      <c r="F1007" s="76" t="s">
        <v>788</v>
      </c>
      <c r="G1007" s="73" t="s">
        <v>740</v>
      </c>
      <c r="H1007" s="73" t="s">
        <v>566</v>
      </c>
      <c r="I1007" s="73" t="s">
        <v>532</v>
      </c>
      <c r="J1007" s="73" t="s">
        <v>455</v>
      </c>
      <c r="K1007" s="73" t="s">
        <v>533</v>
      </c>
      <c r="L1007" s="73" t="s">
        <v>539</v>
      </c>
    </row>
    <row r="1008" spans="1:13" ht="19.5" customHeight="1">
      <c r="A1008" s="109">
        <v>219</v>
      </c>
      <c r="B1008" s="72">
        <v>39903</v>
      </c>
      <c r="C1008" s="73" t="s">
        <v>628</v>
      </c>
      <c r="D1008" s="74">
        <v>18</v>
      </c>
      <c r="E1008" s="75">
        <v>2.637</v>
      </c>
      <c r="F1008" s="76" t="s">
        <v>788</v>
      </c>
      <c r="G1008" s="73" t="s">
        <v>740</v>
      </c>
      <c r="H1008" s="73" t="s">
        <v>566</v>
      </c>
      <c r="I1008" s="73" t="s">
        <v>532</v>
      </c>
      <c r="J1008" s="73" t="s">
        <v>455</v>
      </c>
      <c r="K1008" s="73" t="s">
        <v>533</v>
      </c>
      <c r="L1008" s="73" t="s">
        <v>539</v>
      </c>
      <c r="M1008" s="77"/>
    </row>
    <row r="1009" spans="1:13" ht="19.5" customHeight="1">
      <c r="A1009" s="109">
        <v>220</v>
      </c>
      <c r="B1009" s="72">
        <v>39903</v>
      </c>
      <c r="C1009" s="73" t="s">
        <v>628</v>
      </c>
      <c r="D1009" s="74">
        <v>18</v>
      </c>
      <c r="E1009" s="75">
        <v>2.637</v>
      </c>
      <c r="F1009" s="76" t="s">
        <v>788</v>
      </c>
      <c r="G1009" s="73" t="s">
        <v>740</v>
      </c>
      <c r="H1009" s="73" t="s">
        <v>566</v>
      </c>
      <c r="I1009" s="73" t="s">
        <v>532</v>
      </c>
      <c r="J1009" s="73" t="s">
        <v>455</v>
      </c>
      <c r="K1009" s="73" t="s">
        <v>533</v>
      </c>
      <c r="L1009" s="73" t="s">
        <v>539</v>
      </c>
      <c r="M1009" s="77"/>
    </row>
    <row r="1010" spans="1:12" ht="19.5" customHeight="1">
      <c r="A1010" s="109">
        <v>223</v>
      </c>
      <c r="B1010" s="72">
        <v>39904</v>
      </c>
      <c r="C1010" s="73" t="s">
        <v>630</v>
      </c>
      <c r="D1010" s="74">
        <v>15</v>
      </c>
      <c r="E1010" s="75">
        <v>2.1987</v>
      </c>
      <c r="F1010" s="76" t="s">
        <v>788</v>
      </c>
      <c r="G1010" s="73" t="s">
        <v>740</v>
      </c>
      <c r="H1010" s="73" t="s">
        <v>566</v>
      </c>
      <c r="I1010" s="73" t="s">
        <v>532</v>
      </c>
      <c r="J1010" s="73" t="s">
        <v>455</v>
      </c>
      <c r="K1010" s="73" t="s">
        <v>533</v>
      </c>
      <c r="L1010" s="73" t="s">
        <v>530</v>
      </c>
    </row>
    <row r="1011" spans="1:12" ht="19.5" customHeight="1">
      <c r="A1011" s="109">
        <v>239</v>
      </c>
      <c r="B1011" s="72">
        <v>39912</v>
      </c>
      <c r="C1011" s="73" t="s">
        <v>634</v>
      </c>
      <c r="D1011" s="74">
        <v>14</v>
      </c>
      <c r="E1011" s="75">
        <v>2.0521</v>
      </c>
      <c r="F1011" s="76" t="s">
        <v>788</v>
      </c>
      <c r="G1011" s="73" t="s">
        <v>740</v>
      </c>
      <c r="H1011" s="73" t="s">
        <v>566</v>
      </c>
      <c r="I1011" s="73" t="s">
        <v>532</v>
      </c>
      <c r="J1011" s="73" t="s">
        <v>455</v>
      </c>
      <c r="K1011" s="73" t="s">
        <v>533</v>
      </c>
      <c r="L1011" s="73" t="s">
        <v>530</v>
      </c>
    </row>
    <row r="1012" spans="1:12" ht="19.5" customHeight="1">
      <c r="A1012" s="109">
        <v>270</v>
      </c>
      <c r="B1012" s="72">
        <v>39924</v>
      </c>
      <c r="C1012" s="73" t="s">
        <v>821</v>
      </c>
      <c r="D1012" s="74">
        <v>20</v>
      </c>
      <c r="E1012" s="75">
        <v>2.9316</v>
      </c>
      <c r="F1012" s="76" t="s">
        <v>788</v>
      </c>
      <c r="G1012" s="73" t="s">
        <v>740</v>
      </c>
      <c r="H1012" s="73" t="s">
        <v>566</v>
      </c>
      <c r="I1012" s="73" t="s">
        <v>532</v>
      </c>
      <c r="J1012" s="73" t="s">
        <v>455</v>
      </c>
      <c r="K1012" s="73" t="s">
        <v>533</v>
      </c>
      <c r="L1012" s="73" t="s">
        <v>530</v>
      </c>
    </row>
    <row r="1013" spans="1:12" ht="19.5" customHeight="1">
      <c r="A1013" s="109">
        <v>293</v>
      </c>
      <c r="B1013" s="72">
        <v>39936</v>
      </c>
      <c r="C1013" s="73" t="s">
        <v>835</v>
      </c>
      <c r="D1013" s="74">
        <v>17</v>
      </c>
      <c r="E1013" s="75">
        <v>2.4949</v>
      </c>
      <c r="F1013" s="76" t="s">
        <v>788</v>
      </c>
      <c r="G1013" s="73" t="s">
        <v>740</v>
      </c>
      <c r="H1013" s="73" t="s">
        <v>566</v>
      </c>
      <c r="I1013" s="73" t="s">
        <v>532</v>
      </c>
      <c r="J1013" s="73" t="s">
        <v>455</v>
      </c>
      <c r="K1013" s="73" t="s">
        <v>533</v>
      </c>
      <c r="L1013" s="73" t="s">
        <v>530</v>
      </c>
    </row>
    <row r="1014" spans="1:12" ht="19.5" customHeight="1">
      <c r="A1014" s="109">
        <v>297</v>
      </c>
      <c r="B1014" s="72">
        <v>39937</v>
      </c>
      <c r="C1014" s="73" t="s">
        <v>85</v>
      </c>
      <c r="D1014" s="74">
        <v>44</v>
      </c>
      <c r="E1014" s="75">
        <v>6.4574</v>
      </c>
      <c r="F1014" s="76" t="s">
        <v>788</v>
      </c>
      <c r="G1014" s="73" t="s">
        <v>740</v>
      </c>
      <c r="H1014" s="73" t="s">
        <v>566</v>
      </c>
      <c r="I1014" s="73" t="s">
        <v>532</v>
      </c>
      <c r="J1014" s="73" t="s">
        <v>455</v>
      </c>
      <c r="K1014" s="73" t="s">
        <v>533</v>
      </c>
      <c r="L1014" s="73" t="s">
        <v>530</v>
      </c>
    </row>
    <row r="1015" spans="1:13" ht="19.5" customHeight="1">
      <c r="A1015" s="109">
        <v>298</v>
      </c>
      <c r="B1015" s="72">
        <v>39937</v>
      </c>
      <c r="C1015" s="73" t="s">
        <v>688</v>
      </c>
      <c r="D1015" s="74">
        <v>36</v>
      </c>
      <c r="E1015" s="75">
        <v>5.2834</v>
      </c>
      <c r="F1015" s="76" t="s">
        <v>788</v>
      </c>
      <c r="G1015" s="73" t="s">
        <v>740</v>
      </c>
      <c r="H1015" s="73" t="s">
        <v>566</v>
      </c>
      <c r="I1015" s="73" t="s">
        <v>532</v>
      </c>
      <c r="J1015" s="73" t="s">
        <v>455</v>
      </c>
      <c r="K1015" s="73" t="s">
        <v>533</v>
      </c>
      <c r="L1015" s="73" t="s">
        <v>539</v>
      </c>
      <c r="M1015" s="77"/>
    </row>
    <row r="1016" spans="1:12" ht="19.5" customHeight="1">
      <c r="A1016" s="109">
        <v>304</v>
      </c>
      <c r="B1016" s="72">
        <v>39937</v>
      </c>
      <c r="C1016" s="73" t="s">
        <v>83</v>
      </c>
      <c r="D1016" s="74">
        <v>15</v>
      </c>
      <c r="E1016" s="75">
        <v>2.2014</v>
      </c>
      <c r="F1016" s="76" t="s">
        <v>788</v>
      </c>
      <c r="G1016" s="73" t="s">
        <v>740</v>
      </c>
      <c r="H1016" s="73" t="s">
        <v>566</v>
      </c>
      <c r="I1016" s="73" t="s">
        <v>532</v>
      </c>
      <c r="J1016" s="73" t="s">
        <v>455</v>
      </c>
      <c r="K1016" s="73" t="s">
        <v>535</v>
      </c>
      <c r="L1016" s="73" t="s">
        <v>530</v>
      </c>
    </row>
    <row r="1017" spans="1:12" ht="19.5" customHeight="1">
      <c r="A1017" s="109">
        <v>309</v>
      </c>
      <c r="B1017" s="72">
        <v>39938</v>
      </c>
      <c r="C1017" s="73" t="s">
        <v>1069</v>
      </c>
      <c r="D1017" s="74">
        <v>14</v>
      </c>
      <c r="E1017" s="75">
        <v>2.0546</v>
      </c>
      <c r="F1017" s="76" t="s">
        <v>788</v>
      </c>
      <c r="G1017" s="73" t="s">
        <v>740</v>
      </c>
      <c r="H1017" s="73" t="s">
        <v>566</v>
      </c>
      <c r="I1017" s="73" t="s">
        <v>532</v>
      </c>
      <c r="J1017" s="73" t="s">
        <v>455</v>
      </c>
      <c r="K1017" s="73" t="s">
        <v>535</v>
      </c>
      <c r="L1017" s="73" t="s">
        <v>530</v>
      </c>
    </row>
    <row r="1018" spans="1:12" ht="19.5" customHeight="1">
      <c r="A1018" s="109">
        <v>317</v>
      </c>
      <c r="B1018" s="72">
        <v>39940</v>
      </c>
      <c r="C1018" s="73" t="s">
        <v>843</v>
      </c>
      <c r="D1018" s="74">
        <v>18</v>
      </c>
      <c r="E1018" s="75">
        <v>2.6417</v>
      </c>
      <c r="F1018" s="76" t="s">
        <v>788</v>
      </c>
      <c r="G1018" s="73" t="s">
        <v>740</v>
      </c>
      <c r="H1018" s="73" t="s">
        <v>566</v>
      </c>
      <c r="I1018" s="73" t="s">
        <v>532</v>
      </c>
      <c r="J1018" s="73" t="s">
        <v>455</v>
      </c>
      <c r="K1018" s="73" t="s">
        <v>533</v>
      </c>
      <c r="L1018" s="73" t="s">
        <v>530</v>
      </c>
    </row>
    <row r="1019" spans="1:12" ht="19.5" customHeight="1">
      <c r="A1019" s="109">
        <v>318</v>
      </c>
      <c r="B1019" s="72">
        <v>39940</v>
      </c>
      <c r="C1019" s="73" t="s">
        <v>843</v>
      </c>
      <c r="D1019" s="74">
        <v>34</v>
      </c>
      <c r="E1019" s="75">
        <v>4.9898</v>
      </c>
      <c r="F1019" s="76" t="s">
        <v>788</v>
      </c>
      <c r="G1019" s="73" t="s">
        <v>740</v>
      </c>
      <c r="H1019" s="73" t="s">
        <v>566</v>
      </c>
      <c r="I1019" s="73" t="s">
        <v>532</v>
      </c>
      <c r="J1019" s="73" t="s">
        <v>455</v>
      </c>
      <c r="K1019" s="73" t="s">
        <v>533</v>
      </c>
      <c r="L1019" s="73" t="s">
        <v>530</v>
      </c>
    </row>
    <row r="1020" spans="1:13" ht="19.5" customHeight="1">
      <c r="A1020" s="109">
        <v>319</v>
      </c>
      <c r="B1020" s="72">
        <v>39940</v>
      </c>
      <c r="C1020" s="73" t="s">
        <v>688</v>
      </c>
      <c r="D1020" s="74">
        <v>10</v>
      </c>
      <c r="E1020" s="75">
        <v>1.4676</v>
      </c>
      <c r="F1020" s="76" t="s">
        <v>788</v>
      </c>
      <c r="G1020" s="73" t="s">
        <v>740</v>
      </c>
      <c r="H1020" s="73" t="s">
        <v>566</v>
      </c>
      <c r="I1020" s="73" t="s">
        <v>532</v>
      </c>
      <c r="J1020" s="73" t="s">
        <v>455</v>
      </c>
      <c r="K1020" s="73" t="s">
        <v>533</v>
      </c>
      <c r="L1020" s="73" t="s">
        <v>539</v>
      </c>
      <c r="M1020" s="77"/>
    </row>
    <row r="1021" spans="1:13" ht="19.5" customHeight="1">
      <c r="A1021" s="109">
        <v>320</v>
      </c>
      <c r="B1021" s="72">
        <v>39940</v>
      </c>
      <c r="C1021" s="73" t="s">
        <v>688</v>
      </c>
      <c r="D1021" s="74">
        <v>60</v>
      </c>
      <c r="E1021" s="75">
        <v>8.8056</v>
      </c>
      <c r="F1021" s="76" t="s">
        <v>788</v>
      </c>
      <c r="G1021" s="73" t="s">
        <v>740</v>
      </c>
      <c r="H1021" s="73" t="s">
        <v>566</v>
      </c>
      <c r="I1021" s="73" t="s">
        <v>532</v>
      </c>
      <c r="J1021" s="73" t="s">
        <v>455</v>
      </c>
      <c r="K1021" s="73" t="s">
        <v>533</v>
      </c>
      <c r="L1021" s="73" t="s">
        <v>539</v>
      </c>
      <c r="M1021" s="77"/>
    </row>
    <row r="1022" spans="1:13" ht="19.5" customHeight="1">
      <c r="A1022" s="109">
        <v>322</v>
      </c>
      <c r="B1022" s="72">
        <v>39941</v>
      </c>
      <c r="C1022" s="73" t="s">
        <v>688</v>
      </c>
      <c r="D1022" s="74">
        <v>59</v>
      </c>
      <c r="E1022" s="75">
        <v>8.6588</v>
      </c>
      <c r="F1022" s="76" t="s">
        <v>788</v>
      </c>
      <c r="G1022" s="73" t="s">
        <v>740</v>
      </c>
      <c r="H1022" s="73" t="s">
        <v>566</v>
      </c>
      <c r="I1022" s="73" t="s">
        <v>532</v>
      </c>
      <c r="J1022" s="73" t="s">
        <v>455</v>
      </c>
      <c r="K1022" s="73" t="s">
        <v>533</v>
      </c>
      <c r="L1022" s="73" t="s">
        <v>539</v>
      </c>
      <c r="M1022" s="77"/>
    </row>
    <row r="1023" spans="1:12" ht="19.5" customHeight="1">
      <c r="A1023" s="109">
        <v>335</v>
      </c>
      <c r="B1023" s="72">
        <v>39947</v>
      </c>
      <c r="C1023" s="73" t="s">
        <v>185</v>
      </c>
      <c r="D1023" s="74">
        <v>17</v>
      </c>
      <c r="E1023" s="75">
        <v>2.4949</v>
      </c>
      <c r="F1023" s="76" t="s">
        <v>788</v>
      </c>
      <c r="G1023" s="73" t="s">
        <v>740</v>
      </c>
      <c r="H1023" s="73" t="s">
        <v>566</v>
      </c>
      <c r="I1023" s="73" t="s">
        <v>532</v>
      </c>
      <c r="J1023" s="73" t="s">
        <v>455</v>
      </c>
      <c r="K1023" s="73" t="s">
        <v>533</v>
      </c>
      <c r="L1023" s="73" t="s">
        <v>539</v>
      </c>
    </row>
    <row r="1024" spans="1:13" ht="19.5" customHeight="1">
      <c r="A1024" s="109">
        <v>338</v>
      </c>
      <c r="B1024" s="72">
        <v>39948</v>
      </c>
      <c r="C1024" s="73" t="s">
        <v>688</v>
      </c>
      <c r="D1024" s="74">
        <v>42</v>
      </c>
      <c r="E1024" s="75">
        <v>6.1639</v>
      </c>
      <c r="F1024" s="76" t="s">
        <v>788</v>
      </c>
      <c r="G1024" s="73" t="s">
        <v>740</v>
      </c>
      <c r="H1024" s="73" t="s">
        <v>566</v>
      </c>
      <c r="I1024" s="73" t="s">
        <v>532</v>
      </c>
      <c r="J1024" s="73" t="s">
        <v>455</v>
      </c>
      <c r="K1024" s="73" t="s">
        <v>533</v>
      </c>
      <c r="L1024" s="73" t="s">
        <v>539</v>
      </c>
      <c r="M1024" s="77"/>
    </row>
    <row r="1025" spans="1:13" ht="19.5" customHeight="1">
      <c r="A1025" s="109">
        <v>339</v>
      </c>
      <c r="B1025" s="72">
        <v>39948</v>
      </c>
      <c r="C1025" s="73" t="s">
        <v>688</v>
      </c>
      <c r="D1025" s="74">
        <v>15</v>
      </c>
      <c r="E1025" s="75">
        <v>2.2014</v>
      </c>
      <c r="F1025" s="76" t="s">
        <v>788</v>
      </c>
      <c r="G1025" s="73" t="s">
        <v>740</v>
      </c>
      <c r="H1025" s="73" t="s">
        <v>566</v>
      </c>
      <c r="I1025" s="73" t="s">
        <v>532</v>
      </c>
      <c r="J1025" s="73" t="s">
        <v>455</v>
      </c>
      <c r="K1025" s="73" t="s">
        <v>533</v>
      </c>
      <c r="L1025" s="73" t="s">
        <v>539</v>
      </c>
      <c r="M1025" s="77"/>
    </row>
    <row r="1026" spans="1:12" ht="19.5" customHeight="1">
      <c r="A1026" s="109">
        <v>343</v>
      </c>
      <c r="B1026" s="72">
        <v>39949</v>
      </c>
      <c r="C1026" s="73" t="s">
        <v>150</v>
      </c>
      <c r="D1026" s="74">
        <v>13</v>
      </c>
      <c r="E1026" s="75">
        <v>1.9079</v>
      </c>
      <c r="F1026" s="76" t="s">
        <v>788</v>
      </c>
      <c r="G1026" s="73" t="s">
        <v>740</v>
      </c>
      <c r="H1026" s="73" t="s">
        <v>566</v>
      </c>
      <c r="I1026" s="73" t="s">
        <v>532</v>
      </c>
      <c r="J1026" s="73" t="s">
        <v>455</v>
      </c>
      <c r="K1026" s="73" t="s">
        <v>535</v>
      </c>
      <c r="L1026" s="73" t="s">
        <v>530</v>
      </c>
    </row>
    <row r="1027" spans="1:12" ht="19.5" customHeight="1">
      <c r="A1027" s="109">
        <v>344</v>
      </c>
      <c r="B1027" s="72">
        <v>39949</v>
      </c>
      <c r="C1027" s="73" t="s">
        <v>78</v>
      </c>
      <c r="D1027" s="74">
        <v>41</v>
      </c>
      <c r="E1027" s="75">
        <v>6.0172</v>
      </c>
      <c r="F1027" s="76" t="s">
        <v>788</v>
      </c>
      <c r="G1027" s="73" t="s">
        <v>740</v>
      </c>
      <c r="H1027" s="73" t="s">
        <v>566</v>
      </c>
      <c r="I1027" s="73" t="s">
        <v>532</v>
      </c>
      <c r="J1027" s="73" t="s">
        <v>455</v>
      </c>
      <c r="K1027" s="73" t="s">
        <v>535</v>
      </c>
      <c r="L1027" s="73" t="s">
        <v>530</v>
      </c>
    </row>
    <row r="1028" spans="1:12" ht="19.5" customHeight="1">
      <c r="A1028" s="109">
        <v>345</v>
      </c>
      <c r="B1028" s="72">
        <v>39950</v>
      </c>
      <c r="C1028" s="73" t="s">
        <v>835</v>
      </c>
      <c r="D1028" s="74">
        <v>11</v>
      </c>
      <c r="E1028" s="75">
        <v>1.6144</v>
      </c>
      <c r="F1028" s="76" t="s">
        <v>788</v>
      </c>
      <c r="G1028" s="73" t="s">
        <v>740</v>
      </c>
      <c r="H1028" s="73" t="s">
        <v>566</v>
      </c>
      <c r="I1028" s="73" t="s">
        <v>532</v>
      </c>
      <c r="J1028" s="73" t="s">
        <v>455</v>
      </c>
      <c r="K1028" s="73" t="s">
        <v>533</v>
      </c>
      <c r="L1028" s="73" t="s">
        <v>530</v>
      </c>
    </row>
    <row r="1029" spans="1:12" ht="19.5" customHeight="1">
      <c r="A1029" s="109">
        <v>346</v>
      </c>
      <c r="B1029" s="72">
        <v>39950</v>
      </c>
      <c r="C1029" s="73" t="s">
        <v>835</v>
      </c>
      <c r="D1029" s="74">
        <v>15</v>
      </c>
      <c r="E1029" s="75">
        <v>2.2014</v>
      </c>
      <c r="F1029" s="76" t="s">
        <v>788</v>
      </c>
      <c r="G1029" s="73" t="s">
        <v>740</v>
      </c>
      <c r="H1029" s="73" t="s">
        <v>566</v>
      </c>
      <c r="I1029" s="73" t="s">
        <v>532</v>
      </c>
      <c r="J1029" s="73" t="s">
        <v>455</v>
      </c>
      <c r="K1029" s="73" t="s">
        <v>533</v>
      </c>
      <c r="L1029" s="73" t="s">
        <v>530</v>
      </c>
    </row>
    <row r="1030" spans="1:12" ht="19.5" customHeight="1">
      <c r="A1030" s="109">
        <v>347</v>
      </c>
      <c r="B1030" s="72">
        <v>39950</v>
      </c>
      <c r="C1030" s="73" t="s">
        <v>835</v>
      </c>
      <c r="D1030" s="74">
        <v>17</v>
      </c>
      <c r="E1030" s="75">
        <v>2.4949</v>
      </c>
      <c r="F1030" s="76" t="s">
        <v>788</v>
      </c>
      <c r="G1030" s="73" t="s">
        <v>740</v>
      </c>
      <c r="H1030" s="73" t="s">
        <v>566</v>
      </c>
      <c r="I1030" s="73" t="s">
        <v>532</v>
      </c>
      <c r="J1030" s="73" t="s">
        <v>455</v>
      </c>
      <c r="K1030" s="73" t="s">
        <v>533</v>
      </c>
      <c r="L1030" s="73" t="s">
        <v>539</v>
      </c>
    </row>
    <row r="1031" spans="1:12" ht="19.5" customHeight="1">
      <c r="A1031" s="109">
        <v>348</v>
      </c>
      <c r="B1031" s="72">
        <v>39950</v>
      </c>
      <c r="C1031" s="73" t="s">
        <v>835</v>
      </c>
      <c r="D1031" s="74">
        <v>15</v>
      </c>
      <c r="E1031" s="75">
        <v>2.2014</v>
      </c>
      <c r="F1031" s="76" t="s">
        <v>788</v>
      </c>
      <c r="G1031" s="73" t="s">
        <v>740</v>
      </c>
      <c r="H1031" s="73" t="s">
        <v>566</v>
      </c>
      <c r="I1031" s="73" t="s">
        <v>532</v>
      </c>
      <c r="J1031" s="73" t="s">
        <v>455</v>
      </c>
      <c r="K1031" s="73" t="s">
        <v>533</v>
      </c>
      <c r="L1031" s="73" t="s">
        <v>539</v>
      </c>
    </row>
    <row r="1032" spans="1:12" ht="19.5" customHeight="1">
      <c r="A1032" s="109">
        <v>363</v>
      </c>
      <c r="B1032" s="72">
        <v>39957</v>
      </c>
      <c r="C1032" s="73" t="s">
        <v>341</v>
      </c>
      <c r="D1032" s="74">
        <v>15</v>
      </c>
      <c r="E1032" s="75">
        <v>2.2014</v>
      </c>
      <c r="F1032" s="76" t="s">
        <v>788</v>
      </c>
      <c r="G1032" s="73" t="s">
        <v>740</v>
      </c>
      <c r="H1032" s="73" t="s">
        <v>566</v>
      </c>
      <c r="I1032" s="73" t="s">
        <v>532</v>
      </c>
      <c r="J1032" s="73" t="s">
        <v>455</v>
      </c>
      <c r="K1032" s="73" t="s">
        <v>535</v>
      </c>
      <c r="L1032" s="73" t="s">
        <v>530</v>
      </c>
    </row>
    <row r="1033" spans="1:12" ht="19.5" customHeight="1">
      <c r="A1033" s="109">
        <v>367</v>
      </c>
      <c r="B1033" s="72">
        <v>39959</v>
      </c>
      <c r="C1033" s="73" t="s">
        <v>1044</v>
      </c>
      <c r="D1033" s="74">
        <v>18</v>
      </c>
      <c r="E1033" s="75">
        <v>2.6417</v>
      </c>
      <c r="F1033" s="76" t="s">
        <v>788</v>
      </c>
      <c r="G1033" s="73" t="s">
        <v>740</v>
      </c>
      <c r="H1033" s="73" t="s">
        <v>566</v>
      </c>
      <c r="I1033" s="73" t="s">
        <v>532</v>
      </c>
      <c r="J1033" s="73" t="s">
        <v>455</v>
      </c>
      <c r="K1033" s="73" t="s">
        <v>533</v>
      </c>
      <c r="L1033" s="73" t="s">
        <v>539</v>
      </c>
    </row>
    <row r="1034" spans="1:13" ht="19.5" customHeight="1">
      <c r="A1034" s="109">
        <v>415</v>
      </c>
      <c r="B1034" s="72">
        <v>39964</v>
      </c>
      <c r="C1034" s="73" t="s">
        <v>925</v>
      </c>
      <c r="D1034" s="74">
        <v>21</v>
      </c>
      <c r="E1034" s="75">
        <v>3.082</v>
      </c>
      <c r="F1034" s="76" t="s">
        <v>788</v>
      </c>
      <c r="G1034" s="73" t="s">
        <v>740</v>
      </c>
      <c r="H1034" s="73" t="s">
        <v>566</v>
      </c>
      <c r="I1034" s="73" t="s">
        <v>532</v>
      </c>
      <c r="J1034" s="73" t="s">
        <v>455</v>
      </c>
      <c r="K1034" s="73" t="s">
        <v>533</v>
      </c>
      <c r="L1034" s="73" t="s">
        <v>539</v>
      </c>
      <c r="M1034" s="77"/>
    </row>
    <row r="1035" spans="1:12" ht="19.5" customHeight="1">
      <c r="A1035" s="110">
        <v>760</v>
      </c>
      <c r="B1035" s="100">
        <v>39844</v>
      </c>
      <c r="C1035" s="84" t="s">
        <v>581</v>
      </c>
      <c r="D1035" s="101">
        <v>3000</v>
      </c>
      <c r="E1035" s="83">
        <v>439.64000000000004</v>
      </c>
      <c r="F1035" s="102" t="s">
        <v>845</v>
      </c>
      <c r="G1035" s="84" t="s">
        <v>580</v>
      </c>
      <c r="H1035" s="73" t="s">
        <v>878</v>
      </c>
      <c r="I1035" s="84" t="s">
        <v>877</v>
      </c>
      <c r="J1035" s="73" t="s">
        <v>455</v>
      </c>
      <c r="K1035" s="85" t="s">
        <v>533</v>
      </c>
      <c r="L1035" s="84" t="s">
        <v>530</v>
      </c>
    </row>
    <row r="1036" spans="1:12" ht="19.5" customHeight="1">
      <c r="A1036" s="110">
        <v>773</v>
      </c>
      <c r="B1036" s="100">
        <v>39872</v>
      </c>
      <c r="C1036" s="84" t="s">
        <v>581</v>
      </c>
      <c r="D1036" s="101">
        <v>200</v>
      </c>
      <c r="E1036" s="83">
        <v>29.299999999999997</v>
      </c>
      <c r="F1036" s="102" t="s">
        <v>845</v>
      </c>
      <c r="G1036" s="84" t="s">
        <v>580</v>
      </c>
      <c r="H1036" s="73" t="s">
        <v>878</v>
      </c>
      <c r="I1036" s="84" t="s">
        <v>877</v>
      </c>
      <c r="J1036" s="73" t="s">
        <v>455</v>
      </c>
      <c r="K1036" s="85" t="s">
        <v>1020</v>
      </c>
      <c r="L1036" s="84" t="s">
        <v>539</v>
      </c>
    </row>
    <row r="1037" spans="1:12" ht="19.5" customHeight="1">
      <c r="A1037" s="110">
        <v>780</v>
      </c>
      <c r="B1037" s="100">
        <v>39897</v>
      </c>
      <c r="C1037" s="84" t="s">
        <v>581</v>
      </c>
      <c r="D1037" s="101">
        <v>200</v>
      </c>
      <c r="E1037" s="83">
        <v>29.299999999999997</v>
      </c>
      <c r="F1037" s="102" t="s">
        <v>845</v>
      </c>
      <c r="G1037" s="84" t="s">
        <v>952</v>
      </c>
      <c r="H1037" s="73" t="s">
        <v>878</v>
      </c>
      <c r="I1037" s="84" t="s">
        <v>877</v>
      </c>
      <c r="J1037" s="73" t="s">
        <v>455</v>
      </c>
      <c r="K1037" s="85"/>
      <c r="L1037" s="84" t="s">
        <v>539</v>
      </c>
    </row>
    <row r="1038" spans="1:12" ht="19.5" customHeight="1">
      <c r="A1038" s="110">
        <v>733</v>
      </c>
      <c r="B1038" s="100">
        <v>39989</v>
      </c>
      <c r="C1038" s="84" t="s">
        <v>869</v>
      </c>
      <c r="D1038" s="101">
        <v>933.5</v>
      </c>
      <c r="E1038" s="83">
        <v>136.80442500000004</v>
      </c>
      <c r="F1038" s="102" t="s">
        <v>870</v>
      </c>
      <c r="G1038" s="84" t="s">
        <v>580</v>
      </c>
      <c r="H1038" s="84" t="s">
        <v>878</v>
      </c>
      <c r="I1038" s="84" t="s">
        <v>877</v>
      </c>
      <c r="J1038" s="73" t="s">
        <v>455</v>
      </c>
      <c r="K1038" s="85"/>
      <c r="L1038" s="84" t="s">
        <v>539</v>
      </c>
    </row>
    <row r="1039" spans="1:13" ht="19.5" customHeight="1">
      <c r="A1039" s="109">
        <v>820</v>
      </c>
      <c r="B1039" s="72">
        <v>40050</v>
      </c>
      <c r="C1039" s="73" t="s">
        <v>125</v>
      </c>
      <c r="D1039" s="74">
        <v>350</v>
      </c>
      <c r="E1039" s="75">
        <v>51.2995</v>
      </c>
      <c r="F1039" s="76" t="s">
        <v>126</v>
      </c>
      <c r="G1039" s="73" t="s">
        <v>580</v>
      </c>
      <c r="H1039" s="73" t="s">
        <v>878</v>
      </c>
      <c r="I1039" s="73" t="s">
        <v>532</v>
      </c>
      <c r="J1039" s="73" t="s">
        <v>455</v>
      </c>
      <c r="K1039" s="73" t="s">
        <v>127</v>
      </c>
      <c r="L1039" s="73" t="s">
        <v>539</v>
      </c>
      <c r="M1039" s="77"/>
    </row>
    <row r="1040" spans="1:13" ht="19.5" customHeight="1">
      <c r="A1040" s="109">
        <v>825</v>
      </c>
      <c r="B1040" s="72">
        <v>40081</v>
      </c>
      <c r="C1040" s="73" t="s">
        <v>125</v>
      </c>
      <c r="D1040" s="74">
        <v>350</v>
      </c>
      <c r="E1040" s="75">
        <v>51.3415</v>
      </c>
      <c r="F1040" s="76" t="s">
        <v>126</v>
      </c>
      <c r="G1040" s="73" t="s">
        <v>580</v>
      </c>
      <c r="H1040" s="73" t="s">
        <v>878</v>
      </c>
      <c r="I1040" s="73" t="s">
        <v>532</v>
      </c>
      <c r="J1040" s="73" t="s">
        <v>455</v>
      </c>
      <c r="K1040" s="73" t="s">
        <v>127</v>
      </c>
      <c r="L1040" s="73" t="s">
        <v>539</v>
      </c>
      <c r="M1040" s="77"/>
    </row>
    <row r="1041" spans="1:13" ht="19.5" customHeight="1">
      <c r="A1041" s="109">
        <v>862</v>
      </c>
      <c r="B1041" s="72">
        <v>40115</v>
      </c>
      <c r="C1041" s="73" t="s">
        <v>125</v>
      </c>
      <c r="D1041" s="74">
        <v>350</v>
      </c>
      <c r="E1041" s="75">
        <v>51.3415</v>
      </c>
      <c r="F1041" s="76" t="s">
        <v>126</v>
      </c>
      <c r="G1041" s="73" t="s">
        <v>580</v>
      </c>
      <c r="H1041" s="73" t="s">
        <v>878</v>
      </c>
      <c r="I1041" s="73" t="s">
        <v>532</v>
      </c>
      <c r="J1041" s="73" t="s">
        <v>455</v>
      </c>
      <c r="K1041" s="73" t="s">
        <v>127</v>
      </c>
      <c r="L1041" s="73" t="s">
        <v>539</v>
      </c>
      <c r="M1041" s="77"/>
    </row>
    <row r="1042" spans="1:12" ht="19.5" customHeight="1">
      <c r="A1042" s="110">
        <v>870</v>
      </c>
      <c r="B1042" s="100">
        <v>40115</v>
      </c>
      <c r="C1042" s="84" t="s">
        <v>869</v>
      </c>
      <c r="D1042" s="101">
        <v>1867</v>
      </c>
      <c r="E1042" s="83">
        <v>273.87022999999994</v>
      </c>
      <c r="F1042" s="102" t="s">
        <v>870</v>
      </c>
      <c r="G1042" s="84" t="s">
        <v>580</v>
      </c>
      <c r="H1042" s="84" t="s">
        <v>878</v>
      </c>
      <c r="I1042" s="84" t="s">
        <v>877</v>
      </c>
      <c r="J1042" s="73" t="s">
        <v>455</v>
      </c>
      <c r="K1042" s="85" t="s">
        <v>533</v>
      </c>
      <c r="L1042" s="84" t="s">
        <v>539</v>
      </c>
    </row>
    <row r="1043" spans="1:12" ht="19.5" customHeight="1">
      <c r="A1043" s="110">
        <v>874</v>
      </c>
      <c r="B1043" s="100">
        <v>40115</v>
      </c>
      <c r="C1043" s="84" t="s">
        <v>869</v>
      </c>
      <c r="D1043" s="101">
        <v>3734</v>
      </c>
      <c r="E1043" s="83">
        <v>547.7404599999999</v>
      </c>
      <c r="F1043" s="102" t="s">
        <v>870</v>
      </c>
      <c r="G1043" s="84" t="s">
        <v>580</v>
      </c>
      <c r="H1043" s="84" t="s">
        <v>878</v>
      </c>
      <c r="I1043" s="84" t="s">
        <v>877</v>
      </c>
      <c r="J1043" s="73" t="s">
        <v>455</v>
      </c>
      <c r="K1043" s="85" t="s">
        <v>533</v>
      </c>
      <c r="L1043" s="84" t="s">
        <v>530</v>
      </c>
    </row>
    <row r="1044" spans="1:12" ht="19.5" customHeight="1">
      <c r="A1044" s="110">
        <v>1018</v>
      </c>
      <c r="B1044" s="100">
        <v>40142</v>
      </c>
      <c r="C1044" s="84" t="s">
        <v>869</v>
      </c>
      <c r="D1044" s="101">
        <v>2000</v>
      </c>
      <c r="E1044" s="83">
        <v>293.3</v>
      </c>
      <c r="F1044" s="102" t="s">
        <v>870</v>
      </c>
      <c r="G1044" s="84" t="s">
        <v>580</v>
      </c>
      <c r="H1044" s="84" t="s">
        <v>878</v>
      </c>
      <c r="I1044" s="84" t="s">
        <v>877</v>
      </c>
      <c r="J1044" s="73" t="s">
        <v>455</v>
      </c>
      <c r="K1044" s="85" t="s">
        <v>533</v>
      </c>
      <c r="L1044" s="84" t="s">
        <v>817</v>
      </c>
    </row>
    <row r="1045" spans="1:13" ht="19.5" customHeight="1">
      <c r="A1045" s="109">
        <v>1036</v>
      </c>
      <c r="B1045" s="72">
        <v>40142</v>
      </c>
      <c r="C1045" s="73" t="s">
        <v>125</v>
      </c>
      <c r="D1045" s="74">
        <v>1050</v>
      </c>
      <c r="E1045" s="75">
        <v>153.9825</v>
      </c>
      <c r="F1045" s="76" t="s">
        <v>126</v>
      </c>
      <c r="G1045" s="73" t="s">
        <v>580</v>
      </c>
      <c r="H1045" s="73" t="s">
        <v>878</v>
      </c>
      <c r="I1045" s="73" t="s">
        <v>532</v>
      </c>
      <c r="J1045" s="73" t="s">
        <v>455</v>
      </c>
      <c r="K1045" s="73" t="s">
        <v>127</v>
      </c>
      <c r="L1045" s="73" t="s">
        <v>539</v>
      </c>
      <c r="M1045" s="77"/>
    </row>
    <row r="1046" spans="1:12" ht="19.5" customHeight="1">
      <c r="A1046" s="110">
        <v>1020</v>
      </c>
      <c r="B1046" s="100">
        <v>40142</v>
      </c>
      <c r="C1046" s="84" t="s">
        <v>869</v>
      </c>
      <c r="D1046" s="101">
        <v>500</v>
      </c>
      <c r="E1046" s="83">
        <v>73.325</v>
      </c>
      <c r="F1046" s="102" t="s">
        <v>870</v>
      </c>
      <c r="G1046" s="84" t="s">
        <v>580</v>
      </c>
      <c r="H1046" s="84" t="s">
        <v>552</v>
      </c>
      <c r="I1046" s="84" t="s">
        <v>877</v>
      </c>
      <c r="J1046" s="73" t="s">
        <v>455</v>
      </c>
      <c r="K1046" s="85" t="s">
        <v>533</v>
      </c>
      <c r="L1046" s="84" t="s">
        <v>539</v>
      </c>
    </row>
    <row r="1047" spans="1:12" ht="19.5" customHeight="1">
      <c r="A1047" s="110">
        <v>679</v>
      </c>
      <c r="B1047" s="100">
        <v>39844</v>
      </c>
      <c r="C1047" s="84" t="s">
        <v>869</v>
      </c>
      <c r="D1047" s="101">
        <v>466.75</v>
      </c>
      <c r="E1047" s="83">
        <v>68.40065666666668</v>
      </c>
      <c r="F1047" s="102" t="s">
        <v>870</v>
      </c>
      <c r="G1047" s="84" t="s">
        <v>580</v>
      </c>
      <c r="H1047" s="112" t="s">
        <v>848</v>
      </c>
      <c r="I1047" s="84" t="s">
        <v>877</v>
      </c>
      <c r="J1047" s="73" t="s">
        <v>455</v>
      </c>
      <c r="K1047" s="85" t="s">
        <v>535</v>
      </c>
      <c r="L1047" s="84" t="s">
        <v>539</v>
      </c>
    </row>
    <row r="1048" spans="1:12" ht="19.5" customHeight="1">
      <c r="A1048" s="110">
        <v>686</v>
      </c>
      <c r="B1048" s="100">
        <v>39844</v>
      </c>
      <c r="C1048" s="84" t="s">
        <v>869</v>
      </c>
      <c r="D1048" s="101">
        <v>1867</v>
      </c>
      <c r="E1048" s="83">
        <v>273.6026266666667</v>
      </c>
      <c r="F1048" s="102" t="s">
        <v>870</v>
      </c>
      <c r="G1048" s="84" t="s">
        <v>580</v>
      </c>
      <c r="H1048" s="84" t="s">
        <v>848</v>
      </c>
      <c r="I1048" s="84" t="s">
        <v>877</v>
      </c>
      <c r="J1048" s="73" t="s">
        <v>455</v>
      </c>
      <c r="K1048" s="85" t="s">
        <v>535</v>
      </c>
      <c r="L1048" s="84" t="s">
        <v>539</v>
      </c>
    </row>
    <row r="1049" spans="1:12" ht="19.5" customHeight="1">
      <c r="A1049" s="110">
        <v>691</v>
      </c>
      <c r="B1049" s="100">
        <v>39844</v>
      </c>
      <c r="C1049" s="84" t="s">
        <v>869</v>
      </c>
      <c r="D1049" s="101">
        <v>186.7</v>
      </c>
      <c r="E1049" s="83">
        <v>27.360262666666667</v>
      </c>
      <c r="F1049" s="102" t="s">
        <v>870</v>
      </c>
      <c r="G1049" s="84" t="s">
        <v>580</v>
      </c>
      <c r="H1049" s="84" t="s">
        <v>848</v>
      </c>
      <c r="I1049" s="84" t="s">
        <v>877</v>
      </c>
      <c r="J1049" s="73" t="s">
        <v>455</v>
      </c>
      <c r="K1049" s="85" t="s">
        <v>837</v>
      </c>
      <c r="L1049" s="84" t="s">
        <v>539</v>
      </c>
    </row>
    <row r="1050" spans="1:12" ht="19.5" customHeight="1">
      <c r="A1050" s="110">
        <v>761</v>
      </c>
      <c r="B1050" s="100">
        <v>39844</v>
      </c>
      <c r="C1050" s="84" t="s">
        <v>581</v>
      </c>
      <c r="D1050" s="101">
        <v>3000</v>
      </c>
      <c r="E1050" s="83">
        <v>439.64000000000004</v>
      </c>
      <c r="F1050" s="102" t="s">
        <v>845</v>
      </c>
      <c r="G1050" s="84" t="s">
        <v>580</v>
      </c>
      <c r="H1050" s="73" t="s">
        <v>848</v>
      </c>
      <c r="I1050" s="84" t="s">
        <v>877</v>
      </c>
      <c r="J1050" s="73" t="s">
        <v>455</v>
      </c>
      <c r="K1050" s="85" t="s">
        <v>533</v>
      </c>
      <c r="L1050" s="84" t="s">
        <v>817</v>
      </c>
    </row>
    <row r="1051" spans="1:12" ht="19.5" customHeight="1">
      <c r="A1051" s="110">
        <v>698</v>
      </c>
      <c r="B1051" s="100">
        <v>39872</v>
      </c>
      <c r="C1051" s="84" t="s">
        <v>869</v>
      </c>
      <c r="D1051" s="101">
        <v>280.05</v>
      </c>
      <c r="E1051" s="83">
        <v>41.027325000000005</v>
      </c>
      <c r="F1051" s="102" t="s">
        <v>870</v>
      </c>
      <c r="G1051" s="84" t="s">
        <v>580</v>
      </c>
      <c r="H1051" s="73" t="s">
        <v>848</v>
      </c>
      <c r="I1051" s="84" t="s">
        <v>877</v>
      </c>
      <c r="J1051" s="73" t="s">
        <v>455</v>
      </c>
      <c r="K1051" s="85" t="s">
        <v>533</v>
      </c>
      <c r="L1051" s="84" t="s">
        <v>539</v>
      </c>
    </row>
    <row r="1052" spans="1:12" ht="19.5" customHeight="1">
      <c r="A1052" s="110">
        <v>699</v>
      </c>
      <c r="B1052" s="100">
        <v>39872</v>
      </c>
      <c r="C1052" s="84" t="s">
        <v>869</v>
      </c>
      <c r="D1052" s="101">
        <v>186.7</v>
      </c>
      <c r="E1052" s="83">
        <v>27.35155</v>
      </c>
      <c r="F1052" s="102" t="s">
        <v>870</v>
      </c>
      <c r="G1052" s="84" t="s">
        <v>580</v>
      </c>
      <c r="H1052" s="73" t="s">
        <v>848</v>
      </c>
      <c r="I1052" s="84" t="s">
        <v>877</v>
      </c>
      <c r="J1052" s="73" t="s">
        <v>455</v>
      </c>
      <c r="K1052" s="85" t="s">
        <v>533</v>
      </c>
      <c r="L1052" s="84" t="s">
        <v>539</v>
      </c>
    </row>
    <row r="1053" spans="1:12" ht="19.5" customHeight="1">
      <c r="A1053" s="110">
        <v>770</v>
      </c>
      <c r="B1053" s="100">
        <v>39872</v>
      </c>
      <c r="C1053" s="84" t="s">
        <v>581</v>
      </c>
      <c r="D1053" s="101">
        <v>2000</v>
      </c>
      <c r="E1053" s="83">
        <v>293</v>
      </c>
      <c r="F1053" s="102" t="s">
        <v>845</v>
      </c>
      <c r="G1053" s="84" t="s">
        <v>580</v>
      </c>
      <c r="H1053" s="73" t="s">
        <v>848</v>
      </c>
      <c r="I1053" s="84" t="s">
        <v>877</v>
      </c>
      <c r="J1053" s="73" t="s">
        <v>455</v>
      </c>
      <c r="K1053" s="85" t="s">
        <v>1020</v>
      </c>
      <c r="L1053" s="84" t="s">
        <v>539</v>
      </c>
    </row>
    <row r="1054" spans="1:12" ht="19.5" customHeight="1">
      <c r="A1054" s="110">
        <v>707</v>
      </c>
      <c r="B1054" s="100">
        <v>39897</v>
      </c>
      <c r="C1054" s="84" t="s">
        <v>869</v>
      </c>
      <c r="D1054" s="101">
        <v>280.05</v>
      </c>
      <c r="E1054" s="83">
        <v>41.027325</v>
      </c>
      <c r="F1054" s="102" t="s">
        <v>870</v>
      </c>
      <c r="G1054" s="84" t="s">
        <v>580</v>
      </c>
      <c r="H1054" s="73" t="s">
        <v>848</v>
      </c>
      <c r="I1054" s="84" t="s">
        <v>877</v>
      </c>
      <c r="J1054" s="73" t="s">
        <v>455</v>
      </c>
      <c r="K1054" s="85"/>
      <c r="L1054" s="84" t="s">
        <v>539</v>
      </c>
    </row>
    <row r="1055" spans="1:12" ht="19.5" customHeight="1">
      <c r="A1055" s="110">
        <v>708</v>
      </c>
      <c r="B1055" s="100">
        <v>39897</v>
      </c>
      <c r="C1055" s="84" t="s">
        <v>869</v>
      </c>
      <c r="D1055" s="101">
        <v>186.7</v>
      </c>
      <c r="E1055" s="83">
        <v>27.351549999999996</v>
      </c>
      <c r="F1055" s="102" t="s">
        <v>870</v>
      </c>
      <c r="G1055" s="84" t="s">
        <v>580</v>
      </c>
      <c r="H1055" s="112" t="s">
        <v>848</v>
      </c>
      <c r="I1055" s="84" t="s">
        <v>877</v>
      </c>
      <c r="J1055" s="73" t="s">
        <v>455</v>
      </c>
      <c r="K1055" s="85"/>
      <c r="L1055" s="84" t="s">
        <v>539</v>
      </c>
    </row>
    <row r="1056" spans="1:12" ht="19.5" customHeight="1">
      <c r="A1056" s="110">
        <v>779</v>
      </c>
      <c r="B1056" s="100">
        <v>39897</v>
      </c>
      <c r="C1056" s="84" t="s">
        <v>581</v>
      </c>
      <c r="D1056" s="101">
        <v>300</v>
      </c>
      <c r="E1056" s="83">
        <v>43.949999999999996</v>
      </c>
      <c r="F1056" s="102" t="s">
        <v>845</v>
      </c>
      <c r="G1056" s="84" t="s">
        <v>580</v>
      </c>
      <c r="H1056" s="73" t="s">
        <v>848</v>
      </c>
      <c r="I1056" s="84" t="s">
        <v>877</v>
      </c>
      <c r="J1056" s="73" t="s">
        <v>455</v>
      </c>
      <c r="K1056" s="85"/>
      <c r="L1056" s="84" t="s">
        <v>539</v>
      </c>
    </row>
    <row r="1057" spans="1:12" ht="19.5" customHeight="1">
      <c r="A1057" s="110">
        <v>716</v>
      </c>
      <c r="B1057" s="100">
        <v>39928</v>
      </c>
      <c r="C1057" s="84" t="s">
        <v>869</v>
      </c>
      <c r="D1057" s="101">
        <v>186.7</v>
      </c>
      <c r="E1057" s="83">
        <v>27.36682545454545</v>
      </c>
      <c r="F1057" s="102" t="s">
        <v>870</v>
      </c>
      <c r="G1057" s="84" t="s">
        <v>580</v>
      </c>
      <c r="H1057" s="84" t="s">
        <v>848</v>
      </c>
      <c r="I1057" s="84" t="s">
        <v>877</v>
      </c>
      <c r="J1057" s="73" t="s">
        <v>455</v>
      </c>
      <c r="K1057" s="85"/>
      <c r="L1057" s="84" t="s">
        <v>539</v>
      </c>
    </row>
    <row r="1058" spans="1:12" ht="19.5" customHeight="1">
      <c r="A1058" s="110">
        <v>785</v>
      </c>
      <c r="B1058" s="100">
        <v>39928</v>
      </c>
      <c r="C1058" s="84" t="s">
        <v>823</v>
      </c>
      <c r="D1058" s="101">
        <v>500</v>
      </c>
      <c r="E1058" s="83">
        <v>73.29090909090908</v>
      </c>
      <c r="F1058" s="102" t="s">
        <v>845</v>
      </c>
      <c r="G1058" s="84" t="s">
        <v>580</v>
      </c>
      <c r="H1058" s="73" t="s">
        <v>848</v>
      </c>
      <c r="I1058" s="84" t="s">
        <v>877</v>
      </c>
      <c r="J1058" s="73" t="s">
        <v>455</v>
      </c>
      <c r="K1058" s="85"/>
      <c r="L1058" s="84" t="s">
        <v>539</v>
      </c>
    </row>
    <row r="1059" spans="1:12" ht="19.5" customHeight="1">
      <c r="A1059" s="110">
        <v>790</v>
      </c>
      <c r="B1059" s="100">
        <v>39958</v>
      </c>
      <c r="C1059" s="84" t="s">
        <v>581</v>
      </c>
      <c r="D1059" s="101">
        <v>500</v>
      </c>
      <c r="E1059" s="83">
        <v>73.38055555555557</v>
      </c>
      <c r="F1059" s="102" t="s">
        <v>845</v>
      </c>
      <c r="G1059" s="84" t="s">
        <v>580</v>
      </c>
      <c r="H1059" s="73" t="s">
        <v>848</v>
      </c>
      <c r="I1059" s="84" t="s">
        <v>877</v>
      </c>
      <c r="J1059" s="73" t="s">
        <v>455</v>
      </c>
      <c r="K1059" s="85"/>
      <c r="L1059" s="84" t="s">
        <v>900</v>
      </c>
    </row>
    <row r="1060" spans="1:12" ht="19.5" customHeight="1">
      <c r="A1060" s="110">
        <v>732</v>
      </c>
      <c r="B1060" s="100">
        <v>39989</v>
      </c>
      <c r="C1060" s="84" t="s">
        <v>869</v>
      </c>
      <c r="D1060" s="101">
        <v>186.7</v>
      </c>
      <c r="E1060" s="83">
        <v>27.360885000000003</v>
      </c>
      <c r="F1060" s="102" t="s">
        <v>870</v>
      </c>
      <c r="G1060" s="84" t="s">
        <v>580</v>
      </c>
      <c r="H1060" s="84" t="s">
        <v>848</v>
      </c>
      <c r="I1060" s="84" t="s">
        <v>877</v>
      </c>
      <c r="J1060" s="73" t="s">
        <v>455</v>
      </c>
      <c r="K1060" s="85"/>
      <c r="L1060" s="84" t="s">
        <v>817</v>
      </c>
    </row>
    <row r="1061" spans="1:12" ht="19.5" customHeight="1">
      <c r="A1061" s="110">
        <v>796</v>
      </c>
      <c r="B1061" s="100">
        <v>39989</v>
      </c>
      <c r="C1061" s="84" t="s">
        <v>581</v>
      </c>
      <c r="D1061" s="101">
        <v>1500</v>
      </c>
      <c r="E1061" s="83">
        <v>219.82500000000005</v>
      </c>
      <c r="F1061" s="102" t="s">
        <v>845</v>
      </c>
      <c r="G1061" s="84" t="s">
        <v>580</v>
      </c>
      <c r="H1061" s="73" t="s">
        <v>848</v>
      </c>
      <c r="I1061" s="84" t="s">
        <v>877</v>
      </c>
      <c r="J1061" s="73" t="s">
        <v>455</v>
      </c>
      <c r="K1061" s="85"/>
      <c r="L1061" s="84" t="s">
        <v>539</v>
      </c>
    </row>
    <row r="1062" spans="1:12" ht="19.5" customHeight="1">
      <c r="A1062" s="110">
        <v>740</v>
      </c>
      <c r="B1062" s="100">
        <v>40019</v>
      </c>
      <c r="C1062" s="84" t="s">
        <v>869</v>
      </c>
      <c r="D1062" s="101">
        <v>186.7</v>
      </c>
      <c r="E1062" s="83">
        <v>27.36866416666667</v>
      </c>
      <c r="F1062" s="102" t="s">
        <v>870</v>
      </c>
      <c r="G1062" s="84" t="s">
        <v>580</v>
      </c>
      <c r="H1062" s="73" t="s">
        <v>848</v>
      </c>
      <c r="I1062" s="84" t="s">
        <v>877</v>
      </c>
      <c r="J1062" s="73" t="s">
        <v>455</v>
      </c>
      <c r="K1062" s="85"/>
      <c r="L1062" s="84" t="s">
        <v>539</v>
      </c>
    </row>
    <row r="1063" spans="1:12" ht="19.5" customHeight="1">
      <c r="A1063" s="110">
        <v>799</v>
      </c>
      <c r="B1063" s="100">
        <v>40019</v>
      </c>
      <c r="C1063" s="84" t="s">
        <v>581</v>
      </c>
      <c r="D1063" s="101">
        <v>2000</v>
      </c>
      <c r="E1063" s="83">
        <v>293.18333333333334</v>
      </c>
      <c r="F1063" s="102" t="s">
        <v>845</v>
      </c>
      <c r="G1063" s="84" t="s">
        <v>580</v>
      </c>
      <c r="H1063" s="73" t="s">
        <v>848</v>
      </c>
      <c r="I1063" s="84" t="s">
        <v>877</v>
      </c>
      <c r="J1063" s="73" t="s">
        <v>455</v>
      </c>
      <c r="K1063" s="85"/>
      <c r="L1063" s="84" t="s">
        <v>539</v>
      </c>
    </row>
    <row r="1064" spans="1:13" ht="19.5" customHeight="1">
      <c r="A1064" s="109">
        <v>815</v>
      </c>
      <c r="B1064" s="72">
        <v>40019</v>
      </c>
      <c r="C1064" s="73" t="s">
        <v>125</v>
      </c>
      <c r="D1064" s="74">
        <v>1050</v>
      </c>
      <c r="E1064" s="75">
        <v>153.9195</v>
      </c>
      <c r="F1064" s="76" t="s">
        <v>126</v>
      </c>
      <c r="G1064" s="73" t="s">
        <v>580</v>
      </c>
      <c r="H1064" s="73" t="s">
        <v>848</v>
      </c>
      <c r="I1064" s="73" t="s">
        <v>532</v>
      </c>
      <c r="J1064" s="73" t="s">
        <v>455</v>
      </c>
      <c r="K1064" s="73" t="s">
        <v>127</v>
      </c>
      <c r="L1064" s="73" t="s">
        <v>539</v>
      </c>
      <c r="M1064" s="77"/>
    </row>
    <row r="1065" spans="1:12" ht="19.5" customHeight="1">
      <c r="A1065" s="110">
        <v>749</v>
      </c>
      <c r="B1065" s="100">
        <v>40050</v>
      </c>
      <c r="C1065" s="84" t="s">
        <v>869</v>
      </c>
      <c r="D1065" s="101">
        <v>186.7</v>
      </c>
      <c r="E1065" s="83">
        <v>27.370219999999996</v>
      </c>
      <c r="F1065" s="102" t="s">
        <v>870</v>
      </c>
      <c r="G1065" s="84" t="s">
        <v>580</v>
      </c>
      <c r="H1065" s="112" t="s">
        <v>848</v>
      </c>
      <c r="I1065" s="84" t="s">
        <v>877</v>
      </c>
      <c r="J1065" s="73" t="s">
        <v>455</v>
      </c>
      <c r="K1065" s="85"/>
      <c r="L1065" s="84" t="s">
        <v>817</v>
      </c>
    </row>
    <row r="1066" spans="1:12" ht="19.5" customHeight="1">
      <c r="A1066" s="110">
        <v>806</v>
      </c>
      <c r="B1066" s="100">
        <v>40050</v>
      </c>
      <c r="C1066" s="84" t="s">
        <v>581</v>
      </c>
      <c r="D1066" s="101">
        <v>500</v>
      </c>
      <c r="E1066" s="83">
        <v>73.3</v>
      </c>
      <c r="F1066" s="102" t="s">
        <v>845</v>
      </c>
      <c r="G1066" s="84" t="s">
        <v>580</v>
      </c>
      <c r="H1066" s="73" t="s">
        <v>848</v>
      </c>
      <c r="I1066" s="84" t="s">
        <v>877</v>
      </c>
      <c r="J1066" s="73" t="s">
        <v>455</v>
      </c>
      <c r="K1066" s="85"/>
      <c r="L1066" s="84" t="s">
        <v>539</v>
      </c>
    </row>
    <row r="1067" spans="1:13" ht="19.5" customHeight="1">
      <c r="A1067" s="109">
        <v>819</v>
      </c>
      <c r="B1067" s="72">
        <v>40050</v>
      </c>
      <c r="C1067" s="73" t="s">
        <v>125</v>
      </c>
      <c r="D1067" s="74">
        <v>700</v>
      </c>
      <c r="E1067" s="75">
        <v>102.599</v>
      </c>
      <c r="F1067" s="76" t="s">
        <v>126</v>
      </c>
      <c r="G1067" s="73" t="s">
        <v>580</v>
      </c>
      <c r="H1067" s="73" t="s">
        <v>848</v>
      </c>
      <c r="I1067" s="73" t="s">
        <v>532</v>
      </c>
      <c r="J1067" s="73" t="s">
        <v>455</v>
      </c>
      <c r="K1067" s="73" t="s">
        <v>127</v>
      </c>
      <c r="L1067" s="73" t="s">
        <v>539</v>
      </c>
      <c r="M1067" s="77"/>
    </row>
    <row r="1068" spans="1:13" ht="19.5" customHeight="1">
      <c r="A1068" s="109">
        <v>684</v>
      </c>
      <c r="B1068" s="72">
        <v>40056</v>
      </c>
      <c r="C1068" s="73" t="s">
        <v>243</v>
      </c>
      <c r="D1068" s="74">
        <v>900</v>
      </c>
      <c r="E1068" s="83">
        <v>131.91214285714287</v>
      </c>
      <c r="F1068" s="76" t="s">
        <v>244</v>
      </c>
      <c r="G1068" s="73" t="s">
        <v>580</v>
      </c>
      <c r="H1068" s="73" t="s">
        <v>848</v>
      </c>
      <c r="I1068" s="73" t="s">
        <v>532</v>
      </c>
      <c r="J1068" s="73" t="s">
        <v>455</v>
      </c>
      <c r="K1068" s="73" t="s">
        <v>837</v>
      </c>
      <c r="L1068" s="73" t="s">
        <v>539</v>
      </c>
      <c r="M1068" s="77"/>
    </row>
    <row r="1069" spans="1:12" ht="19.5" customHeight="1">
      <c r="A1069" s="110">
        <v>759</v>
      </c>
      <c r="B1069" s="100">
        <v>40081</v>
      </c>
      <c r="C1069" s="84" t="s">
        <v>869</v>
      </c>
      <c r="D1069" s="101">
        <v>186.7</v>
      </c>
      <c r="E1069" s="83">
        <v>27.387023000000003</v>
      </c>
      <c r="F1069" s="102" t="s">
        <v>870</v>
      </c>
      <c r="G1069" s="84" t="s">
        <v>580</v>
      </c>
      <c r="H1069" s="112" t="s">
        <v>848</v>
      </c>
      <c r="I1069" s="84" t="s">
        <v>877</v>
      </c>
      <c r="J1069" s="73" t="s">
        <v>455</v>
      </c>
      <c r="K1069" s="85"/>
      <c r="L1069" s="84" t="s">
        <v>530</v>
      </c>
    </row>
    <row r="1070" spans="1:12" ht="19.5" customHeight="1">
      <c r="A1070" s="110">
        <v>807</v>
      </c>
      <c r="B1070" s="100">
        <v>40081</v>
      </c>
      <c r="C1070" s="84" t="s">
        <v>581</v>
      </c>
      <c r="D1070" s="101">
        <v>4000</v>
      </c>
      <c r="E1070" s="83">
        <v>586.7600000000001</v>
      </c>
      <c r="F1070" s="102" t="s">
        <v>845</v>
      </c>
      <c r="G1070" s="84" t="s">
        <v>580</v>
      </c>
      <c r="H1070" s="73" t="s">
        <v>848</v>
      </c>
      <c r="I1070" s="84" t="s">
        <v>877</v>
      </c>
      <c r="J1070" s="73" t="s">
        <v>455</v>
      </c>
      <c r="K1070" s="85"/>
      <c r="L1070" s="84" t="s">
        <v>539</v>
      </c>
    </row>
    <row r="1071" spans="1:13" ht="19.5" customHeight="1">
      <c r="A1071" s="109">
        <v>824</v>
      </c>
      <c r="B1071" s="72">
        <v>40081</v>
      </c>
      <c r="C1071" s="73" t="s">
        <v>125</v>
      </c>
      <c r="D1071" s="74">
        <v>700</v>
      </c>
      <c r="E1071" s="75">
        <v>102.683</v>
      </c>
      <c r="F1071" s="76" t="s">
        <v>126</v>
      </c>
      <c r="G1071" s="73" t="s">
        <v>580</v>
      </c>
      <c r="H1071" s="73" t="s">
        <v>848</v>
      </c>
      <c r="I1071" s="73" t="s">
        <v>532</v>
      </c>
      <c r="J1071" s="73" t="s">
        <v>455</v>
      </c>
      <c r="K1071" s="73" t="s">
        <v>127</v>
      </c>
      <c r="L1071" s="73" t="s">
        <v>539</v>
      </c>
      <c r="M1071" s="77"/>
    </row>
    <row r="1072" spans="1:13" ht="19.5" customHeight="1">
      <c r="A1072" s="109">
        <v>831</v>
      </c>
      <c r="B1072" s="72">
        <v>40081</v>
      </c>
      <c r="C1072" s="73" t="s">
        <v>243</v>
      </c>
      <c r="D1072" s="74">
        <v>600</v>
      </c>
      <c r="E1072" s="75">
        <v>88.014</v>
      </c>
      <c r="F1072" s="76" t="s">
        <v>244</v>
      </c>
      <c r="G1072" s="73" t="s">
        <v>580</v>
      </c>
      <c r="H1072" s="73" t="s">
        <v>848</v>
      </c>
      <c r="I1072" s="73" t="s">
        <v>532</v>
      </c>
      <c r="J1072" s="73" t="s">
        <v>455</v>
      </c>
      <c r="K1072" s="73" t="s">
        <v>837</v>
      </c>
      <c r="L1072" s="73" t="s">
        <v>539</v>
      </c>
      <c r="M1072" s="77"/>
    </row>
    <row r="1073" spans="1:12" ht="19.5" customHeight="1">
      <c r="A1073" s="110">
        <v>10412</v>
      </c>
      <c r="B1073" s="100">
        <v>40111</v>
      </c>
      <c r="C1073" s="84" t="s">
        <v>581</v>
      </c>
      <c r="D1073" s="101">
        <v>4000</v>
      </c>
      <c r="E1073" s="83">
        <v>533.4181818181819</v>
      </c>
      <c r="F1073" s="102" t="s">
        <v>845</v>
      </c>
      <c r="G1073" s="84" t="s">
        <v>580</v>
      </c>
      <c r="H1073" s="112" t="s">
        <v>848</v>
      </c>
      <c r="I1073" s="84" t="s">
        <v>877</v>
      </c>
      <c r="J1073" s="73" t="s">
        <v>455</v>
      </c>
      <c r="K1073" s="85" t="s">
        <v>535</v>
      </c>
      <c r="L1073" s="84" t="s">
        <v>539</v>
      </c>
    </row>
    <row r="1074" spans="1:12" ht="19.5" customHeight="1">
      <c r="A1074" s="110">
        <v>10415</v>
      </c>
      <c r="B1074" s="100">
        <v>40111</v>
      </c>
      <c r="C1074" s="84" t="s">
        <v>581</v>
      </c>
      <c r="D1074" s="101">
        <v>3000</v>
      </c>
      <c r="E1074" s="83">
        <v>400.0636363636364</v>
      </c>
      <c r="F1074" s="102" t="s">
        <v>845</v>
      </c>
      <c r="G1074" s="84" t="s">
        <v>580</v>
      </c>
      <c r="H1074" s="73" t="s">
        <v>848</v>
      </c>
      <c r="I1074" s="84" t="s">
        <v>877</v>
      </c>
      <c r="J1074" s="73" t="s">
        <v>455</v>
      </c>
      <c r="K1074" s="85" t="s">
        <v>535</v>
      </c>
      <c r="L1074" s="84" t="s">
        <v>539</v>
      </c>
    </row>
    <row r="1075" spans="1:13" ht="19.5" customHeight="1">
      <c r="A1075" s="109">
        <v>861</v>
      </c>
      <c r="B1075" s="72">
        <v>40115</v>
      </c>
      <c r="C1075" s="73" t="s">
        <v>125</v>
      </c>
      <c r="D1075" s="74">
        <v>210</v>
      </c>
      <c r="E1075" s="75">
        <v>30.8049</v>
      </c>
      <c r="F1075" s="76" t="s">
        <v>126</v>
      </c>
      <c r="G1075" s="73" t="s">
        <v>580</v>
      </c>
      <c r="H1075" s="73" t="s">
        <v>848</v>
      </c>
      <c r="I1075" s="73" t="s">
        <v>532</v>
      </c>
      <c r="J1075" s="73" t="s">
        <v>455</v>
      </c>
      <c r="K1075" s="73" t="s">
        <v>127</v>
      </c>
      <c r="L1075" s="73" t="s">
        <v>539</v>
      </c>
      <c r="M1075" s="77"/>
    </row>
    <row r="1076" spans="1:13" ht="19.5" customHeight="1">
      <c r="A1076" s="109">
        <v>868</v>
      </c>
      <c r="B1076" s="72">
        <v>40115</v>
      </c>
      <c r="C1076" s="73" t="s">
        <v>243</v>
      </c>
      <c r="D1076" s="74">
        <v>450</v>
      </c>
      <c r="E1076" s="75">
        <v>66.0105</v>
      </c>
      <c r="F1076" s="76" t="s">
        <v>244</v>
      </c>
      <c r="G1076" s="73" t="s">
        <v>580</v>
      </c>
      <c r="H1076" s="73" t="s">
        <v>848</v>
      </c>
      <c r="I1076" s="73" t="s">
        <v>532</v>
      </c>
      <c r="J1076" s="73" t="s">
        <v>455</v>
      </c>
      <c r="K1076" s="73" t="s">
        <v>837</v>
      </c>
      <c r="L1076" s="73" t="s">
        <v>539</v>
      </c>
      <c r="M1076" s="77"/>
    </row>
    <row r="1077" spans="1:12" ht="19.5" customHeight="1">
      <c r="A1077" s="110">
        <v>872</v>
      </c>
      <c r="B1077" s="100">
        <v>40115</v>
      </c>
      <c r="C1077" s="84" t="s">
        <v>869</v>
      </c>
      <c r="D1077" s="101">
        <v>466.75</v>
      </c>
      <c r="E1077" s="83">
        <v>68.46755749999998</v>
      </c>
      <c r="F1077" s="102" t="s">
        <v>870</v>
      </c>
      <c r="G1077" s="84" t="s">
        <v>580</v>
      </c>
      <c r="H1077" s="84" t="s">
        <v>848</v>
      </c>
      <c r="I1077" s="84" t="s">
        <v>877</v>
      </c>
      <c r="J1077" s="73" t="s">
        <v>455</v>
      </c>
      <c r="K1077" s="85" t="s">
        <v>533</v>
      </c>
      <c r="L1077" s="84" t="s">
        <v>539</v>
      </c>
    </row>
    <row r="1078" spans="1:12" ht="19.5" customHeight="1">
      <c r="A1078" s="110">
        <v>877</v>
      </c>
      <c r="B1078" s="100">
        <v>40115</v>
      </c>
      <c r="C1078" s="84" t="s">
        <v>869</v>
      </c>
      <c r="D1078" s="101">
        <v>186.7</v>
      </c>
      <c r="E1078" s="83">
        <v>27.387022999999992</v>
      </c>
      <c r="F1078" s="102" t="s">
        <v>870</v>
      </c>
      <c r="G1078" s="84" t="s">
        <v>580</v>
      </c>
      <c r="H1078" s="84" t="s">
        <v>848</v>
      </c>
      <c r="I1078" s="84" t="s">
        <v>877</v>
      </c>
      <c r="J1078" s="73" t="s">
        <v>455</v>
      </c>
      <c r="K1078" s="85" t="s">
        <v>533</v>
      </c>
      <c r="L1078" s="84" t="s">
        <v>530</v>
      </c>
    </row>
    <row r="1079" spans="1:12" ht="19.5" customHeight="1">
      <c r="A1079" s="109">
        <v>1047</v>
      </c>
      <c r="B1079" s="72">
        <v>40142</v>
      </c>
      <c r="C1079" s="73" t="s">
        <v>243</v>
      </c>
      <c r="D1079" s="74">
        <v>450</v>
      </c>
      <c r="E1079" s="75">
        <v>65.9925</v>
      </c>
      <c r="F1079" s="76" t="s">
        <v>244</v>
      </c>
      <c r="G1079" s="73" t="s">
        <v>580</v>
      </c>
      <c r="H1079" s="73" t="s">
        <v>848</v>
      </c>
      <c r="I1079" s="73" t="s">
        <v>532</v>
      </c>
      <c r="J1079" s="73" t="s">
        <v>455</v>
      </c>
      <c r="K1079" s="73" t="s">
        <v>837</v>
      </c>
      <c r="L1079" s="73" t="s">
        <v>539</v>
      </c>
    </row>
    <row r="1080" spans="1:12" ht="19.5" customHeight="1">
      <c r="A1080" s="110">
        <v>1026</v>
      </c>
      <c r="B1080" s="100">
        <v>40172</v>
      </c>
      <c r="C1080" s="84" t="s">
        <v>869</v>
      </c>
      <c r="D1080" s="101">
        <v>500</v>
      </c>
      <c r="E1080" s="83">
        <v>73.335</v>
      </c>
      <c r="F1080" s="102" t="s">
        <v>870</v>
      </c>
      <c r="G1080" s="84" t="s">
        <v>580</v>
      </c>
      <c r="H1080" s="73" t="s">
        <v>848</v>
      </c>
      <c r="I1080" s="84" t="s">
        <v>877</v>
      </c>
      <c r="J1080" s="73" t="s">
        <v>455</v>
      </c>
      <c r="K1080" s="85" t="s">
        <v>533</v>
      </c>
      <c r="L1080" s="84" t="s">
        <v>539</v>
      </c>
    </row>
    <row r="1081" spans="1:12" ht="19.5" customHeight="1">
      <c r="A1081" s="110">
        <v>1030</v>
      </c>
      <c r="B1081" s="100">
        <v>40172</v>
      </c>
      <c r="C1081" s="84" t="s">
        <v>869</v>
      </c>
      <c r="D1081" s="101">
        <v>200</v>
      </c>
      <c r="E1081" s="83">
        <v>29.334</v>
      </c>
      <c r="F1081" s="102" t="s">
        <v>870</v>
      </c>
      <c r="G1081" s="84" t="s">
        <v>580</v>
      </c>
      <c r="H1081" s="112" t="s">
        <v>848</v>
      </c>
      <c r="I1081" s="84" t="s">
        <v>877</v>
      </c>
      <c r="J1081" s="73" t="s">
        <v>455</v>
      </c>
      <c r="K1081" s="85" t="s">
        <v>533</v>
      </c>
      <c r="L1081" s="84" t="s">
        <v>539</v>
      </c>
    </row>
    <row r="1082" spans="1:12" ht="19.5" customHeight="1">
      <c r="A1082" s="110">
        <v>1031</v>
      </c>
      <c r="B1082" s="100">
        <v>40172</v>
      </c>
      <c r="C1082" s="84" t="s">
        <v>869</v>
      </c>
      <c r="D1082" s="101">
        <v>200</v>
      </c>
      <c r="E1082" s="83">
        <v>29.334</v>
      </c>
      <c r="F1082" s="102" t="s">
        <v>870</v>
      </c>
      <c r="G1082" s="84" t="s">
        <v>580</v>
      </c>
      <c r="H1082" s="112" t="s">
        <v>848</v>
      </c>
      <c r="I1082" s="84" t="s">
        <v>877</v>
      </c>
      <c r="J1082" s="73" t="s">
        <v>455</v>
      </c>
      <c r="K1082" s="85" t="s">
        <v>535</v>
      </c>
      <c r="L1082" s="84" t="s">
        <v>539</v>
      </c>
    </row>
    <row r="1083" spans="1:12" ht="19.5" customHeight="1">
      <c r="A1083" s="131">
        <v>1053</v>
      </c>
      <c r="B1083" s="80">
        <v>40172</v>
      </c>
      <c r="C1083" s="81" t="s">
        <v>243</v>
      </c>
      <c r="D1083" s="82">
        <v>1000</v>
      </c>
      <c r="E1083" s="114">
        <v>146.67</v>
      </c>
      <c r="F1083" s="115" t="s">
        <v>244</v>
      </c>
      <c r="G1083" s="84" t="s">
        <v>952</v>
      </c>
      <c r="H1083" s="81" t="s">
        <v>848</v>
      </c>
      <c r="I1083" s="81" t="s">
        <v>375</v>
      </c>
      <c r="J1083" s="73" t="s">
        <v>455</v>
      </c>
      <c r="K1083" s="81" t="s">
        <v>837</v>
      </c>
      <c r="L1083" s="81" t="s">
        <v>539</v>
      </c>
    </row>
    <row r="1084" spans="1:12" ht="19.5" customHeight="1">
      <c r="A1084" s="110">
        <v>54</v>
      </c>
      <c r="B1084" s="100">
        <v>39844</v>
      </c>
      <c r="C1084" s="84" t="s">
        <v>849</v>
      </c>
      <c r="D1084" s="101">
        <v>4450</v>
      </c>
      <c r="E1084" s="83">
        <v>652.1326666666668</v>
      </c>
      <c r="F1084" s="111" t="s">
        <v>732</v>
      </c>
      <c r="G1084" s="112" t="s">
        <v>876</v>
      </c>
      <c r="H1084" s="112" t="s">
        <v>848</v>
      </c>
      <c r="I1084" s="84" t="s">
        <v>877</v>
      </c>
      <c r="J1084" s="73" t="s">
        <v>455</v>
      </c>
      <c r="K1084" s="85" t="s">
        <v>535</v>
      </c>
      <c r="L1084" s="84" t="s">
        <v>539</v>
      </c>
    </row>
    <row r="1085" spans="1:12" ht="19.5" customHeight="1">
      <c r="A1085" s="110">
        <v>55</v>
      </c>
      <c r="B1085" s="100">
        <v>39844</v>
      </c>
      <c r="C1085" s="84" t="s">
        <v>849</v>
      </c>
      <c r="D1085" s="101">
        <v>260</v>
      </c>
      <c r="E1085" s="83">
        <v>38.102133333333335</v>
      </c>
      <c r="F1085" s="111" t="s">
        <v>732</v>
      </c>
      <c r="G1085" s="112" t="s">
        <v>876</v>
      </c>
      <c r="H1085" s="112" t="s">
        <v>848</v>
      </c>
      <c r="I1085" s="84" t="s">
        <v>877</v>
      </c>
      <c r="J1085" s="73" t="s">
        <v>455</v>
      </c>
      <c r="K1085" s="85" t="s">
        <v>533</v>
      </c>
      <c r="L1085" s="84" t="s">
        <v>539</v>
      </c>
    </row>
    <row r="1086" spans="1:13" ht="19.5" customHeight="1">
      <c r="A1086" s="109">
        <v>209</v>
      </c>
      <c r="B1086" s="72">
        <v>39899</v>
      </c>
      <c r="C1086" s="73" t="s">
        <v>751</v>
      </c>
      <c r="D1086" s="74">
        <v>2400</v>
      </c>
      <c r="E1086" s="75">
        <v>351.6</v>
      </c>
      <c r="F1086" s="76" t="s">
        <v>732</v>
      </c>
      <c r="G1086" s="73" t="s">
        <v>876</v>
      </c>
      <c r="H1086" s="73" t="s">
        <v>848</v>
      </c>
      <c r="I1086" s="73" t="s">
        <v>532</v>
      </c>
      <c r="J1086" s="73" t="s">
        <v>455</v>
      </c>
      <c r="K1086" s="73" t="s">
        <v>533</v>
      </c>
      <c r="L1086" s="73" t="s">
        <v>530</v>
      </c>
      <c r="M1086" s="96"/>
    </row>
    <row r="1087" spans="1:12" ht="19.5" customHeight="1">
      <c r="A1087" s="110">
        <v>305</v>
      </c>
      <c r="B1087" s="100">
        <v>39938</v>
      </c>
      <c r="C1087" s="84" t="s">
        <v>703</v>
      </c>
      <c r="D1087" s="101">
        <v>6000</v>
      </c>
      <c r="E1087" s="143">
        <v>880.5599999999998</v>
      </c>
      <c r="F1087" s="94" t="s">
        <v>342</v>
      </c>
      <c r="G1087" s="85" t="s">
        <v>876</v>
      </c>
      <c r="H1087" s="73" t="s">
        <v>848</v>
      </c>
      <c r="I1087" s="84" t="s">
        <v>877</v>
      </c>
      <c r="J1087" s="73" t="s">
        <v>455</v>
      </c>
      <c r="K1087" s="85"/>
      <c r="L1087" s="84" t="s">
        <v>539</v>
      </c>
    </row>
    <row r="1088" spans="1:13" ht="19.5" customHeight="1">
      <c r="A1088" s="109">
        <v>427</v>
      </c>
      <c r="B1088" s="72">
        <v>39964</v>
      </c>
      <c r="C1088" s="73" t="s">
        <v>1023</v>
      </c>
      <c r="D1088" s="74" t="s">
        <v>530</v>
      </c>
      <c r="E1088" s="75">
        <v>272.66</v>
      </c>
      <c r="F1088" s="76" t="s">
        <v>924</v>
      </c>
      <c r="G1088" s="85" t="s">
        <v>876</v>
      </c>
      <c r="H1088" s="112" t="s">
        <v>848</v>
      </c>
      <c r="I1088" s="73" t="s">
        <v>532</v>
      </c>
      <c r="J1088" s="73" t="s">
        <v>455</v>
      </c>
      <c r="K1088" s="73" t="s">
        <v>533</v>
      </c>
      <c r="L1088" s="73" t="s">
        <v>530</v>
      </c>
      <c r="M1088" s="77"/>
    </row>
    <row r="1089" spans="1:12" ht="19.5" customHeight="1">
      <c r="A1089" s="110">
        <v>839</v>
      </c>
      <c r="B1089" s="100">
        <v>40025</v>
      </c>
      <c r="C1089" s="84" t="s">
        <v>144</v>
      </c>
      <c r="D1089" s="101">
        <v>4550</v>
      </c>
      <c r="E1089" s="83">
        <v>666.9848760330578</v>
      </c>
      <c r="F1089" s="94" t="s">
        <v>342</v>
      </c>
      <c r="G1089" s="112" t="s">
        <v>876</v>
      </c>
      <c r="H1089" s="112" t="s">
        <v>848</v>
      </c>
      <c r="I1089" s="84" t="s">
        <v>877</v>
      </c>
      <c r="J1089" s="73" t="s">
        <v>455</v>
      </c>
      <c r="K1089" s="85"/>
      <c r="L1089" s="84" t="s">
        <v>539</v>
      </c>
    </row>
    <row r="1090" spans="1:12" ht="19.5" customHeight="1">
      <c r="A1090" s="110">
        <v>847</v>
      </c>
      <c r="B1090" s="100">
        <v>40114</v>
      </c>
      <c r="C1090" s="84" t="s">
        <v>260</v>
      </c>
      <c r="D1090" s="101">
        <v>4550</v>
      </c>
      <c r="E1090" s="83">
        <v>606.7631818181819</v>
      </c>
      <c r="F1090" s="102" t="s">
        <v>757</v>
      </c>
      <c r="G1090" s="85" t="s">
        <v>876</v>
      </c>
      <c r="H1090" s="112" t="s">
        <v>848</v>
      </c>
      <c r="I1090" s="84" t="s">
        <v>877</v>
      </c>
      <c r="J1090" s="73" t="s">
        <v>455</v>
      </c>
      <c r="K1090" s="85" t="s">
        <v>533</v>
      </c>
      <c r="L1090" s="84" t="s">
        <v>539</v>
      </c>
    </row>
    <row r="1091" spans="1:13" ht="19.5" customHeight="1">
      <c r="A1091" s="131">
        <v>926</v>
      </c>
      <c r="B1091" s="80">
        <v>40155</v>
      </c>
      <c r="C1091" s="81" t="s">
        <v>1077</v>
      </c>
      <c r="D1091" s="82">
        <v>450</v>
      </c>
      <c r="E1091" s="143">
        <v>66.0015</v>
      </c>
      <c r="F1091" s="115" t="s">
        <v>730</v>
      </c>
      <c r="G1091" s="81" t="s">
        <v>876</v>
      </c>
      <c r="H1091" s="81" t="s">
        <v>848</v>
      </c>
      <c r="I1091" s="81" t="s">
        <v>375</v>
      </c>
      <c r="J1091" s="73" t="s">
        <v>455</v>
      </c>
      <c r="K1091" s="81" t="s">
        <v>837</v>
      </c>
      <c r="L1091" s="81" t="s">
        <v>539</v>
      </c>
      <c r="M1091" s="96"/>
    </row>
    <row r="1092" spans="1:13" ht="19.5" customHeight="1">
      <c r="A1092" s="109">
        <v>426</v>
      </c>
      <c r="B1092" s="72">
        <v>39861</v>
      </c>
      <c r="C1092" s="73" t="s">
        <v>829</v>
      </c>
      <c r="D1092" s="74" t="s">
        <v>530</v>
      </c>
      <c r="E1092" s="75">
        <v>149</v>
      </c>
      <c r="F1092" s="76" t="s">
        <v>725</v>
      </c>
      <c r="G1092" s="121" t="s">
        <v>754</v>
      </c>
      <c r="H1092" s="121" t="s">
        <v>848</v>
      </c>
      <c r="I1092" s="73" t="s">
        <v>532</v>
      </c>
      <c r="J1092" s="73" t="s">
        <v>455</v>
      </c>
      <c r="K1092" s="73" t="s">
        <v>533</v>
      </c>
      <c r="L1092" s="73" t="s">
        <v>530</v>
      </c>
      <c r="M1092" s="77"/>
    </row>
    <row r="1093" spans="1:12" ht="19.5" customHeight="1">
      <c r="A1093" s="110">
        <v>541</v>
      </c>
      <c r="B1093" s="100">
        <v>40051</v>
      </c>
      <c r="C1093" s="84" t="s">
        <v>347</v>
      </c>
      <c r="D1093" s="101">
        <v>500</v>
      </c>
      <c r="E1093" s="83">
        <v>73.28500000000001</v>
      </c>
      <c r="F1093" s="111" t="s">
        <v>342</v>
      </c>
      <c r="G1093" s="112" t="s">
        <v>754</v>
      </c>
      <c r="H1093" s="112" t="s">
        <v>848</v>
      </c>
      <c r="I1093" s="84" t="s">
        <v>877</v>
      </c>
      <c r="J1093" s="73" t="s">
        <v>455</v>
      </c>
      <c r="K1093" s="85"/>
      <c r="L1093" s="84" t="s">
        <v>539</v>
      </c>
    </row>
    <row r="1094" spans="1:12" ht="19.5" customHeight="1">
      <c r="A1094" s="110">
        <v>543</v>
      </c>
      <c r="B1094" s="100">
        <v>40051</v>
      </c>
      <c r="C1094" s="84" t="s">
        <v>348</v>
      </c>
      <c r="D1094" s="101">
        <v>100</v>
      </c>
      <c r="E1094" s="83">
        <v>14.657000000000002</v>
      </c>
      <c r="F1094" s="111" t="s">
        <v>342</v>
      </c>
      <c r="G1094" s="112" t="s">
        <v>754</v>
      </c>
      <c r="H1094" s="112" t="s">
        <v>848</v>
      </c>
      <c r="I1094" s="84" t="s">
        <v>877</v>
      </c>
      <c r="J1094" s="73" t="s">
        <v>455</v>
      </c>
      <c r="K1094" s="85"/>
      <c r="L1094" s="84" t="s">
        <v>539</v>
      </c>
    </row>
    <row r="1095" spans="1:13" ht="19.5" customHeight="1">
      <c r="A1095" s="130">
        <v>850</v>
      </c>
      <c r="B1095" s="120">
        <v>40070</v>
      </c>
      <c r="C1095" s="121" t="s">
        <v>412</v>
      </c>
      <c r="D1095" s="122">
        <v>90</v>
      </c>
      <c r="E1095" s="125">
        <v>13.2021</v>
      </c>
      <c r="F1095" s="124" t="s">
        <v>753</v>
      </c>
      <c r="G1095" s="121" t="s">
        <v>754</v>
      </c>
      <c r="H1095" s="121" t="s">
        <v>848</v>
      </c>
      <c r="I1095" s="121" t="s">
        <v>375</v>
      </c>
      <c r="J1095" s="73" t="s">
        <v>455</v>
      </c>
      <c r="K1095" s="121" t="s">
        <v>533</v>
      </c>
      <c r="L1095" s="121" t="s">
        <v>539</v>
      </c>
      <c r="M1095" s="77"/>
    </row>
    <row r="1096" spans="1:13" ht="19.5" customHeight="1">
      <c r="A1096" s="130">
        <v>848</v>
      </c>
      <c r="B1096" s="120">
        <v>40074</v>
      </c>
      <c r="C1096" s="121" t="s">
        <v>301</v>
      </c>
      <c r="D1096" s="122">
        <v>30</v>
      </c>
      <c r="E1096" s="125">
        <v>44.007</v>
      </c>
      <c r="F1096" s="124" t="s">
        <v>302</v>
      </c>
      <c r="G1096" s="121" t="s">
        <v>754</v>
      </c>
      <c r="H1096" s="121" t="s">
        <v>848</v>
      </c>
      <c r="I1096" s="121" t="s">
        <v>375</v>
      </c>
      <c r="J1096" s="73" t="s">
        <v>455</v>
      </c>
      <c r="K1096" s="121" t="s">
        <v>533</v>
      </c>
      <c r="L1096" s="121" t="s">
        <v>539</v>
      </c>
      <c r="M1096" s="77"/>
    </row>
    <row r="1097" spans="1:12" ht="19.5" customHeight="1">
      <c r="A1097" s="130">
        <v>853</v>
      </c>
      <c r="B1097" s="120">
        <v>40074</v>
      </c>
      <c r="C1097" s="121" t="s">
        <v>728</v>
      </c>
      <c r="D1097" s="122">
        <v>590</v>
      </c>
      <c r="E1097" s="125">
        <v>86.5471</v>
      </c>
      <c r="F1097" s="124" t="s">
        <v>305</v>
      </c>
      <c r="G1097" s="121" t="s">
        <v>754</v>
      </c>
      <c r="H1097" s="121" t="s">
        <v>848</v>
      </c>
      <c r="I1097" s="121" t="s">
        <v>375</v>
      </c>
      <c r="J1097" s="73" t="s">
        <v>455</v>
      </c>
      <c r="K1097" s="121" t="s">
        <v>533</v>
      </c>
      <c r="L1097" s="121" t="s">
        <v>539</v>
      </c>
    </row>
    <row r="1098" spans="1:12" ht="19.5" customHeight="1">
      <c r="A1098" s="130">
        <v>852</v>
      </c>
      <c r="B1098" s="120">
        <v>40078</v>
      </c>
      <c r="C1098" s="121" t="s">
        <v>1070</v>
      </c>
      <c r="D1098" s="122">
        <v>1250</v>
      </c>
      <c r="E1098" s="125">
        <v>183.3625</v>
      </c>
      <c r="F1098" s="124" t="s">
        <v>306</v>
      </c>
      <c r="G1098" s="121" t="s">
        <v>754</v>
      </c>
      <c r="H1098" s="121" t="s">
        <v>848</v>
      </c>
      <c r="I1098" s="121" t="s">
        <v>375</v>
      </c>
      <c r="J1098" s="73" t="s">
        <v>455</v>
      </c>
      <c r="K1098" s="121" t="s">
        <v>533</v>
      </c>
      <c r="L1098" s="121" t="s">
        <v>539</v>
      </c>
    </row>
    <row r="1099" spans="1:13" ht="19.5" customHeight="1">
      <c r="A1099" s="130">
        <v>851</v>
      </c>
      <c r="B1099" s="120">
        <v>40079</v>
      </c>
      <c r="C1099" s="121" t="s">
        <v>209</v>
      </c>
      <c r="D1099" s="122">
        <v>10</v>
      </c>
      <c r="E1099" s="125">
        <v>1.4669</v>
      </c>
      <c r="F1099" s="124" t="s">
        <v>880</v>
      </c>
      <c r="G1099" s="121" t="s">
        <v>754</v>
      </c>
      <c r="H1099" s="121" t="s">
        <v>848</v>
      </c>
      <c r="I1099" s="121" t="s">
        <v>375</v>
      </c>
      <c r="J1099" s="73" t="s">
        <v>455</v>
      </c>
      <c r="K1099" s="121" t="s">
        <v>533</v>
      </c>
      <c r="L1099" s="121" t="s">
        <v>539</v>
      </c>
      <c r="M1099" s="96"/>
    </row>
    <row r="1100" spans="1:13" ht="19.5" customHeight="1">
      <c r="A1100" s="130">
        <v>855</v>
      </c>
      <c r="B1100" s="120">
        <v>40079</v>
      </c>
      <c r="C1100" s="121" t="s">
        <v>210</v>
      </c>
      <c r="D1100" s="122">
        <v>120</v>
      </c>
      <c r="E1100" s="125">
        <v>17.6028</v>
      </c>
      <c r="F1100" s="124" t="s">
        <v>211</v>
      </c>
      <c r="G1100" s="121" t="s">
        <v>754</v>
      </c>
      <c r="H1100" s="121" t="s">
        <v>848</v>
      </c>
      <c r="I1100" s="121" t="s">
        <v>375</v>
      </c>
      <c r="J1100" s="73" t="s">
        <v>455</v>
      </c>
      <c r="K1100" s="121" t="s">
        <v>533</v>
      </c>
      <c r="L1100" s="121" t="s">
        <v>539</v>
      </c>
      <c r="M1100" s="77"/>
    </row>
    <row r="1101" spans="1:12" ht="19.5" customHeight="1">
      <c r="A1101" s="110">
        <v>838</v>
      </c>
      <c r="B1101" s="100">
        <v>40080</v>
      </c>
      <c r="C1101" s="84" t="s">
        <v>212</v>
      </c>
      <c r="D1101" s="101">
        <v>500</v>
      </c>
      <c r="E1101" s="83">
        <v>73.34523809523809</v>
      </c>
      <c r="F1101" s="111" t="s">
        <v>342</v>
      </c>
      <c r="G1101" s="112" t="s">
        <v>754</v>
      </c>
      <c r="H1101" s="112" t="s">
        <v>848</v>
      </c>
      <c r="I1101" s="84" t="s">
        <v>877</v>
      </c>
      <c r="J1101" s="73" t="s">
        <v>455</v>
      </c>
      <c r="K1101" s="85"/>
      <c r="L1101" s="84" t="s">
        <v>539</v>
      </c>
    </row>
    <row r="1102" spans="1:12" ht="19.5" customHeight="1">
      <c r="A1102" s="131">
        <v>921</v>
      </c>
      <c r="B1102" s="80">
        <v>40147</v>
      </c>
      <c r="C1102" s="81" t="s">
        <v>365</v>
      </c>
      <c r="D1102" s="82">
        <v>22</v>
      </c>
      <c r="E1102" s="114">
        <v>3.2263</v>
      </c>
      <c r="F1102" s="115" t="s">
        <v>880</v>
      </c>
      <c r="G1102" s="81" t="s">
        <v>754</v>
      </c>
      <c r="H1102" s="81" t="s">
        <v>848</v>
      </c>
      <c r="I1102" s="81" t="s">
        <v>375</v>
      </c>
      <c r="J1102" s="73" t="s">
        <v>455</v>
      </c>
      <c r="K1102" s="81" t="s">
        <v>837</v>
      </c>
      <c r="L1102" s="81" t="s">
        <v>539</v>
      </c>
    </row>
    <row r="1103" spans="1:12" ht="19.5" customHeight="1">
      <c r="A1103" s="130">
        <v>992</v>
      </c>
      <c r="B1103" s="120">
        <v>40178</v>
      </c>
      <c r="C1103" s="121" t="s">
        <v>431</v>
      </c>
      <c r="D1103" s="129">
        <v>873.5</v>
      </c>
      <c r="E1103" s="125">
        <v>128.09</v>
      </c>
      <c r="F1103" s="124" t="s">
        <v>880</v>
      </c>
      <c r="G1103" s="121" t="s">
        <v>754</v>
      </c>
      <c r="H1103" s="121" t="s">
        <v>848</v>
      </c>
      <c r="I1103" s="121" t="s">
        <v>375</v>
      </c>
      <c r="J1103" s="73" t="s">
        <v>455</v>
      </c>
      <c r="K1103" s="121" t="s">
        <v>837</v>
      </c>
      <c r="L1103" s="121" t="s">
        <v>817</v>
      </c>
    </row>
    <row r="1104" spans="1:12" ht="19.5" customHeight="1">
      <c r="A1104" s="130">
        <v>993</v>
      </c>
      <c r="B1104" s="120">
        <v>40178</v>
      </c>
      <c r="C1104" s="121" t="s">
        <v>516</v>
      </c>
      <c r="D1104" s="129">
        <v>374.36</v>
      </c>
      <c r="E1104" s="125">
        <v>54.8962</v>
      </c>
      <c r="F1104" s="124" t="s">
        <v>880</v>
      </c>
      <c r="G1104" s="121" t="s">
        <v>754</v>
      </c>
      <c r="H1104" s="121" t="s">
        <v>848</v>
      </c>
      <c r="I1104" s="121" t="s">
        <v>375</v>
      </c>
      <c r="J1104" s="73" t="s">
        <v>455</v>
      </c>
      <c r="K1104" s="121" t="s">
        <v>837</v>
      </c>
      <c r="L1104" s="121" t="s">
        <v>817</v>
      </c>
    </row>
    <row r="1105" spans="1:12" ht="19.5" customHeight="1">
      <c r="A1105" s="130">
        <v>994</v>
      </c>
      <c r="B1105" s="120">
        <v>40178</v>
      </c>
      <c r="C1105" s="121" t="s">
        <v>1073</v>
      </c>
      <c r="D1105" s="129">
        <v>12478.5</v>
      </c>
      <c r="E1105" s="125">
        <v>1829.8472</v>
      </c>
      <c r="F1105" s="124" t="s">
        <v>880</v>
      </c>
      <c r="G1105" s="121" t="s">
        <v>754</v>
      </c>
      <c r="H1105" s="121" t="s">
        <v>848</v>
      </c>
      <c r="I1105" s="121" t="s">
        <v>375</v>
      </c>
      <c r="J1105" s="73" t="s">
        <v>455</v>
      </c>
      <c r="K1105" s="121" t="s">
        <v>837</v>
      </c>
      <c r="L1105" s="121" t="s">
        <v>817</v>
      </c>
    </row>
    <row r="1106" spans="1:13" ht="19.5" customHeight="1">
      <c r="A1106" s="109">
        <v>165</v>
      </c>
      <c r="B1106" s="72">
        <v>39881</v>
      </c>
      <c r="C1106" s="73" t="s">
        <v>974</v>
      </c>
      <c r="D1106" s="74">
        <v>30</v>
      </c>
      <c r="E1106" s="75">
        <v>4.395</v>
      </c>
      <c r="F1106" s="76" t="s">
        <v>975</v>
      </c>
      <c r="G1106" s="73" t="s">
        <v>531</v>
      </c>
      <c r="H1106" s="73" t="s">
        <v>848</v>
      </c>
      <c r="I1106" s="73" t="s">
        <v>532</v>
      </c>
      <c r="J1106" s="73" t="s">
        <v>455</v>
      </c>
      <c r="K1106" s="73" t="s">
        <v>533</v>
      </c>
      <c r="L1106" s="73" t="s">
        <v>539</v>
      </c>
      <c r="M1106" s="77"/>
    </row>
    <row r="1107" spans="1:13" ht="19.5" customHeight="1">
      <c r="A1107" s="109">
        <v>623</v>
      </c>
      <c r="B1107" s="72">
        <v>40058</v>
      </c>
      <c r="C1107" s="73" t="s">
        <v>251</v>
      </c>
      <c r="D1107" s="74">
        <v>2</v>
      </c>
      <c r="E1107" s="75">
        <v>0.2934</v>
      </c>
      <c r="F1107" s="76" t="s">
        <v>786</v>
      </c>
      <c r="G1107" s="73" t="s">
        <v>531</v>
      </c>
      <c r="H1107" s="73" t="s">
        <v>848</v>
      </c>
      <c r="I1107" s="73" t="s">
        <v>532</v>
      </c>
      <c r="J1107" s="73" t="s">
        <v>455</v>
      </c>
      <c r="K1107" s="73" t="s">
        <v>837</v>
      </c>
      <c r="L1107" s="73" t="s">
        <v>539</v>
      </c>
      <c r="M1107" s="77"/>
    </row>
    <row r="1108" spans="1:13" ht="19.5" customHeight="1">
      <c r="A1108" s="131">
        <v>995</v>
      </c>
      <c r="B1108" s="80">
        <v>40135</v>
      </c>
      <c r="C1108" s="81" t="s">
        <v>398</v>
      </c>
      <c r="D1108" s="82">
        <v>4050</v>
      </c>
      <c r="E1108" s="114">
        <v>593.9325</v>
      </c>
      <c r="F1108" s="115" t="s">
        <v>399</v>
      </c>
      <c r="G1108" s="81" t="s">
        <v>531</v>
      </c>
      <c r="H1108" s="81" t="s">
        <v>848</v>
      </c>
      <c r="I1108" s="81" t="s">
        <v>375</v>
      </c>
      <c r="J1108" s="73" t="s">
        <v>455</v>
      </c>
      <c r="K1108" s="81" t="s">
        <v>533</v>
      </c>
      <c r="L1108" s="81" t="s">
        <v>817</v>
      </c>
      <c r="M1108" s="77"/>
    </row>
    <row r="1109" spans="1:12" ht="19.5" customHeight="1">
      <c r="A1109" s="131">
        <v>996</v>
      </c>
      <c r="B1109" s="80">
        <v>40135</v>
      </c>
      <c r="C1109" s="81" t="s">
        <v>400</v>
      </c>
      <c r="D1109" s="82">
        <v>85</v>
      </c>
      <c r="E1109" s="114">
        <v>12.4652</v>
      </c>
      <c r="F1109" s="115" t="s">
        <v>399</v>
      </c>
      <c r="G1109" s="81" t="s">
        <v>531</v>
      </c>
      <c r="H1109" s="81" t="s">
        <v>848</v>
      </c>
      <c r="I1109" s="81" t="s">
        <v>375</v>
      </c>
      <c r="J1109" s="73" t="s">
        <v>455</v>
      </c>
      <c r="K1109" s="81" t="s">
        <v>837</v>
      </c>
      <c r="L1109" s="81" t="s">
        <v>817</v>
      </c>
    </row>
    <row r="1110" spans="1:13" ht="19.5" customHeight="1">
      <c r="A1110" s="131">
        <v>997</v>
      </c>
      <c r="B1110" s="80">
        <v>40135</v>
      </c>
      <c r="C1110" s="81" t="s">
        <v>401</v>
      </c>
      <c r="D1110" s="82">
        <v>690</v>
      </c>
      <c r="E1110" s="114">
        <v>101.1885</v>
      </c>
      <c r="F1110" s="115" t="s">
        <v>399</v>
      </c>
      <c r="G1110" s="81" t="s">
        <v>531</v>
      </c>
      <c r="H1110" s="81" t="s">
        <v>848</v>
      </c>
      <c r="I1110" s="81" t="s">
        <v>375</v>
      </c>
      <c r="J1110" s="73" t="s">
        <v>455</v>
      </c>
      <c r="K1110" s="81" t="s">
        <v>837</v>
      </c>
      <c r="L1110" s="81" t="s">
        <v>817</v>
      </c>
      <c r="M1110" s="96"/>
    </row>
    <row r="1111" spans="1:12" ht="19.5" customHeight="1">
      <c r="A1111" s="110">
        <v>51</v>
      </c>
      <c r="B1111" s="100">
        <v>39844</v>
      </c>
      <c r="C1111" s="84" t="s">
        <v>605</v>
      </c>
      <c r="D1111" s="101">
        <v>50</v>
      </c>
      <c r="E1111" s="83">
        <v>7.327333333333334</v>
      </c>
      <c r="F1111" s="102" t="s">
        <v>816</v>
      </c>
      <c r="G1111" s="112" t="s">
        <v>621</v>
      </c>
      <c r="H1111" s="112" t="s">
        <v>848</v>
      </c>
      <c r="I1111" s="84" t="s">
        <v>877</v>
      </c>
      <c r="J1111" s="73" t="s">
        <v>455</v>
      </c>
      <c r="K1111" s="85" t="s">
        <v>535</v>
      </c>
      <c r="L1111" s="84" t="s">
        <v>817</v>
      </c>
    </row>
    <row r="1112" spans="1:12" ht="19.5" customHeight="1">
      <c r="A1112" s="110">
        <v>136</v>
      </c>
      <c r="B1112" s="100">
        <v>39872</v>
      </c>
      <c r="C1112" s="84" t="s">
        <v>605</v>
      </c>
      <c r="D1112" s="101">
        <v>50</v>
      </c>
      <c r="E1112" s="83">
        <v>7.325000000000001</v>
      </c>
      <c r="F1112" s="102" t="s">
        <v>816</v>
      </c>
      <c r="G1112" s="112" t="s">
        <v>621</v>
      </c>
      <c r="H1112" s="112" t="s">
        <v>848</v>
      </c>
      <c r="I1112" s="84" t="s">
        <v>877</v>
      </c>
      <c r="J1112" s="73" t="s">
        <v>455</v>
      </c>
      <c r="K1112" s="85" t="s">
        <v>533</v>
      </c>
      <c r="L1112" s="84" t="s">
        <v>817</v>
      </c>
    </row>
    <row r="1113" spans="1:12" ht="19.5" customHeight="1">
      <c r="A1113" s="110">
        <v>199</v>
      </c>
      <c r="B1113" s="100">
        <v>39897</v>
      </c>
      <c r="C1113" s="84" t="s">
        <v>1072</v>
      </c>
      <c r="D1113" s="101">
        <v>50</v>
      </c>
      <c r="E1113" s="143">
        <v>7.324999999999999</v>
      </c>
      <c r="F1113" s="102" t="s">
        <v>816</v>
      </c>
      <c r="G1113" s="112" t="s">
        <v>621</v>
      </c>
      <c r="H1113" s="112" t="s">
        <v>848</v>
      </c>
      <c r="I1113" s="84" t="s">
        <v>877</v>
      </c>
      <c r="J1113" s="73" t="s">
        <v>455</v>
      </c>
      <c r="K1113" s="85"/>
      <c r="L1113" s="84" t="s">
        <v>539</v>
      </c>
    </row>
    <row r="1114" spans="1:12" ht="19.5" customHeight="1">
      <c r="A1114" s="110">
        <v>416</v>
      </c>
      <c r="B1114" s="100">
        <v>39928</v>
      </c>
      <c r="C1114" s="84" t="s">
        <v>606</v>
      </c>
      <c r="D1114" s="101">
        <v>50</v>
      </c>
      <c r="E1114" s="143">
        <v>7.32909090909091</v>
      </c>
      <c r="F1114" s="102" t="s">
        <v>816</v>
      </c>
      <c r="G1114" s="112" t="s">
        <v>621</v>
      </c>
      <c r="H1114" s="112" t="s">
        <v>848</v>
      </c>
      <c r="I1114" s="84" t="s">
        <v>877</v>
      </c>
      <c r="J1114" s="73" t="s">
        <v>455</v>
      </c>
      <c r="K1114" s="85"/>
      <c r="L1114" s="84" t="s">
        <v>817</v>
      </c>
    </row>
    <row r="1115" spans="1:12" ht="19.5" customHeight="1">
      <c r="A1115" s="110">
        <v>418</v>
      </c>
      <c r="B1115" s="100">
        <v>39958</v>
      </c>
      <c r="C1115" s="84" t="s">
        <v>904</v>
      </c>
      <c r="D1115" s="101">
        <v>50</v>
      </c>
      <c r="E1115" s="143">
        <v>7.338055555555556</v>
      </c>
      <c r="F1115" s="111" t="s">
        <v>816</v>
      </c>
      <c r="G1115" s="112" t="s">
        <v>621</v>
      </c>
      <c r="H1115" s="112" t="s">
        <v>848</v>
      </c>
      <c r="I1115" s="84" t="s">
        <v>877</v>
      </c>
      <c r="J1115" s="73" t="s">
        <v>455</v>
      </c>
      <c r="K1115" s="85"/>
      <c r="L1115" s="84" t="s">
        <v>817</v>
      </c>
    </row>
    <row r="1116" spans="1:12" ht="19.5" customHeight="1">
      <c r="A1116" s="110">
        <v>417</v>
      </c>
      <c r="B1116" s="100">
        <v>39981</v>
      </c>
      <c r="C1116" s="84" t="s">
        <v>161</v>
      </c>
      <c r="D1116" s="101">
        <v>120</v>
      </c>
      <c r="E1116" s="143">
        <v>17.586206896551726</v>
      </c>
      <c r="F1116" s="102" t="s">
        <v>816</v>
      </c>
      <c r="G1116" s="84" t="s">
        <v>1098</v>
      </c>
      <c r="H1116" s="112" t="s">
        <v>848</v>
      </c>
      <c r="I1116" s="84" t="s">
        <v>877</v>
      </c>
      <c r="J1116" s="73" t="s">
        <v>455</v>
      </c>
      <c r="K1116" s="85"/>
      <c r="L1116" s="84" t="s">
        <v>817</v>
      </c>
    </row>
    <row r="1117" spans="1:12" ht="19.5" customHeight="1">
      <c r="A1117" s="110">
        <v>442</v>
      </c>
      <c r="B1117" s="100">
        <v>39989</v>
      </c>
      <c r="C1117" s="84" t="s">
        <v>191</v>
      </c>
      <c r="D1117" s="101">
        <v>50</v>
      </c>
      <c r="E1117" s="143">
        <v>7.327500000000001</v>
      </c>
      <c r="F1117" s="102" t="s">
        <v>816</v>
      </c>
      <c r="G1117" s="112" t="s">
        <v>621</v>
      </c>
      <c r="H1117" s="112" t="s">
        <v>848</v>
      </c>
      <c r="I1117" s="84" t="s">
        <v>877</v>
      </c>
      <c r="J1117" s="73" t="s">
        <v>455</v>
      </c>
      <c r="K1117" s="85"/>
      <c r="L1117" s="84" t="s">
        <v>539</v>
      </c>
    </row>
    <row r="1118" spans="1:12" ht="19.5" customHeight="1">
      <c r="A1118" s="110">
        <v>453</v>
      </c>
      <c r="B1118" s="100">
        <v>40019</v>
      </c>
      <c r="C1118" s="84" t="s">
        <v>450</v>
      </c>
      <c r="D1118" s="101">
        <v>50</v>
      </c>
      <c r="E1118" s="143">
        <v>7.3295</v>
      </c>
      <c r="F1118" s="102" t="s">
        <v>816</v>
      </c>
      <c r="G1118" s="112" t="s">
        <v>621</v>
      </c>
      <c r="H1118" s="112" t="s">
        <v>848</v>
      </c>
      <c r="I1118" s="84" t="s">
        <v>877</v>
      </c>
      <c r="J1118" s="73" t="s">
        <v>455</v>
      </c>
      <c r="K1118" s="85"/>
      <c r="L1118" s="84" t="s">
        <v>817</v>
      </c>
    </row>
    <row r="1119" spans="1:12" ht="19.5" customHeight="1">
      <c r="A1119" s="110">
        <v>656</v>
      </c>
      <c r="B1119" s="100">
        <v>40050</v>
      </c>
      <c r="C1119" s="84" t="s">
        <v>450</v>
      </c>
      <c r="D1119" s="101">
        <v>50</v>
      </c>
      <c r="E1119" s="83">
        <v>7.329999999999998</v>
      </c>
      <c r="F1119" s="102" t="s">
        <v>816</v>
      </c>
      <c r="G1119" s="112" t="s">
        <v>621</v>
      </c>
      <c r="H1119" s="112" t="s">
        <v>848</v>
      </c>
      <c r="I1119" s="84" t="s">
        <v>877</v>
      </c>
      <c r="J1119" s="73" t="s">
        <v>455</v>
      </c>
      <c r="K1119" s="85"/>
      <c r="L1119" s="84" t="s">
        <v>817</v>
      </c>
    </row>
    <row r="1120" spans="1:12" ht="19.5" customHeight="1">
      <c r="A1120" s="110">
        <v>845</v>
      </c>
      <c r="B1120" s="100">
        <v>40081</v>
      </c>
      <c r="C1120" s="84" t="s">
        <v>395</v>
      </c>
      <c r="D1120" s="101">
        <v>50</v>
      </c>
      <c r="E1120" s="83">
        <v>7.334499999999999</v>
      </c>
      <c r="F1120" s="111" t="s">
        <v>816</v>
      </c>
      <c r="G1120" s="112" t="s">
        <v>621</v>
      </c>
      <c r="H1120" s="112" t="s">
        <v>848</v>
      </c>
      <c r="I1120" s="84" t="s">
        <v>877</v>
      </c>
      <c r="J1120" s="73" t="s">
        <v>455</v>
      </c>
      <c r="K1120" s="85"/>
      <c r="L1120" s="84" t="s">
        <v>530</v>
      </c>
    </row>
    <row r="1121" spans="1:12" ht="19.5" customHeight="1">
      <c r="A1121" s="110">
        <v>843</v>
      </c>
      <c r="B1121" s="100">
        <v>40105</v>
      </c>
      <c r="C1121" s="84" t="s">
        <v>229</v>
      </c>
      <c r="D1121" s="184">
        <v>30</v>
      </c>
      <c r="E1121" s="83">
        <v>4.400714285714286</v>
      </c>
      <c r="F1121" s="102" t="s">
        <v>816</v>
      </c>
      <c r="G1121" s="112" t="s">
        <v>621</v>
      </c>
      <c r="H1121" s="112" t="s">
        <v>848</v>
      </c>
      <c r="I1121" s="84" t="s">
        <v>877</v>
      </c>
      <c r="J1121" s="73" t="s">
        <v>455</v>
      </c>
      <c r="K1121" s="85" t="s">
        <v>533</v>
      </c>
      <c r="L1121" s="84" t="s">
        <v>539</v>
      </c>
    </row>
    <row r="1122" spans="1:12" ht="19.5" customHeight="1">
      <c r="A1122" s="110">
        <v>844</v>
      </c>
      <c r="B1122" s="100">
        <v>40105</v>
      </c>
      <c r="C1122" s="84" t="s">
        <v>230</v>
      </c>
      <c r="D1122" s="184">
        <v>30</v>
      </c>
      <c r="E1122" s="83">
        <v>4.400714285714286</v>
      </c>
      <c r="F1122" s="102" t="s">
        <v>816</v>
      </c>
      <c r="G1122" s="112" t="s">
        <v>621</v>
      </c>
      <c r="H1122" s="112" t="s">
        <v>848</v>
      </c>
      <c r="I1122" s="84" t="s">
        <v>877</v>
      </c>
      <c r="J1122" s="73" t="s">
        <v>455</v>
      </c>
      <c r="K1122" s="85" t="s">
        <v>533</v>
      </c>
      <c r="L1122" s="84" t="s">
        <v>539</v>
      </c>
    </row>
    <row r="1123" spans="1:12" ht="19.5" customHeight="1">
      <c r="A1123" s="110">
        <v>881</v>
      </c>
      <c r="B1123" s="100">
        <v>40111</v>
      </c>
      <c r="C1123" s="84" t="s">
        <v>361</v>
      </c>
      <c r="D1123" s="101">
        <v>50</v>
      </c>
      <c r="E1123" s="83">
        <v>6.667727272727273</v>
      </c>
      <c r="F1123" s="102" t="s">
        <v>816</v>
      </c>
      <c r="G1123" s="112" t="s">
        <v>621</v>
      </c>
      <c r="H1123" s="112" t="s">
        <v>848</v>
      </c>
      <c r="I1123" s="84" t="s">
        <v>877</v>
      </c>
      <c r="J1123" s="73" t="s">
        <v>455</v>
      </c>
      <c r="K1123" s="85" t="s">
        <v>533</v>
      </c>
      <c r="L1123" s="84" t="s">
        <v>539</v>
      </c>
    </row>
    <row r="1124" spans="1:12" ht="19.5" customHeight="1">
      <c r="A1124" s="131">
        <v>998</v>
      </c>
      <c r="B1124" s="80">
        <v>40134</v>
      </c>
      <c r="C1124" s="81" t="s">
        <v>391</v>
      </c>
      <c r="D1124" s="82">
        <v>12</v>
      </c>
      <c r="E1124" s="114">
        <v>1.7598</v>
      </c>
      <c r="F1124" s="115" t="s">
        <v>392</v>
      </c>
      <c r="G1124" s="73" t="s">
        <v>621</v>
      </c>
      <c r="H1124" s="81" t="s">
        <v>848</v>
      </c>
      <c r="I1124" s="81" t="s">
        <v>375</v>
      </c>
      <c r="J1124" s="73" t="s">
        <v>455</v>
      </c>
      <c r="K1124" s="81" t="s">
        <v>837</v>
      </c>
      <c r="L1124" s="81" t="s">
        <v>817</v>
      </c>
    </row>
    <row r="1125" spans="1:12" ht="19.5" customHeight="1">
      <c r="A1125" s="131">
        <v>999</v>
      </c>
      <c r="B1125" s="80">
        <v>40134</v>
      </c>
      <c r="C1125" s="81" t="s">
        <v>396</v>
      </c>
      <c r="D1125" s="82">
        <v>8</v>
      </c>
      <c r="E1125" s="114">
        <v>1.1732</v>
      </c>
      <c r="F1125" s="115" t="s">
        <v>392</v>
      </c>
      <c r="G1125" s="73" t="s">
        <v>621</v>
      </c>
      <c r="H1125" s="81" t="s">
        <v>848</v>
      </c>
      <c r="I1125" s="81" t="s">
        <v>375</v>
      </c>
      <c r="J1125" s="73" t="s">
        <v>455</v>
      </c>
      <c r="K1125" s="81" t="s">
        <v>837</v>
      </c>
      <c r="L1125" s="81" t="s">
        <v>817</v>
      </c>
    </row>
    <row r="1126" spans="1:12" ht="19.5" customHeight="1">
      <c r="A1126" s="110">
        <v>927</v>
      </c>
      <c r="B1126" s="100">
        <v>40142</v>
      </c>
      <c r="C1126" s="84" t="s">
        <v>444</v>
      </c>
      <c r="D1126" s="101">
        <v>50</v>
      </c>
      <c r="E1126" s="83">
        <v>7.3325000000000005</v>
      </c>
      <c r="F1126" s="102" t="s">
        <v>816</v>
      </c>
      <c r="G1126" s="112" t="s">
        <v>621</v>
      </c>
      <c r="H1126" s="112" t="s">
        <v>848</v>
      </c>
      <c r="I1126" s="84" t="s">
        <v>877</v>
      </c>
      <c r="J1126" s="73" t="s">
        <v>455</v>
      </c>
      <c r="K1126" s="85" t="s">
        <v>535</v>
      </c>
      <c r="L1126" s="84" t="s">
        <v>539</v>
      </c>
    </row>
    <row r="1127" spans="1:12" ht="19.5" customHeight="1">
      <c r="A1127" s="110">
        <v>935</v>
      </c>
      <c r="B1127" s="100">
        <v>40172</v>
      </c>
      <c r="C1127" s="84" t="s">
        <v>1071</v>
      </c>
      <c r="D1127" s="101">
        <v>50</v>
      </c>
      <c r="E1127" s="83">
        <v>7.3335</v>
      </c>
      <c r="F1127" s="102" t="s">
        <v>816</v>
      </c>
      <c r="G1127" s="112" t="s">
        <v>621</v>
      </c>
      <c r="H1127" s="112" t="s">
        <v>848</v>
      </c>
      <c r="I1127" s="84" t="s">
        <v>877</v>
      </c>
      <c r="J1127" s="73" t="s">
        <v>455</v>
      </c>
      <c r="K1127" s="85" t="s">
        <v>533</v>
      </c>
      <c r="L1127" s="84" t="s">
        <v>539</v>
      </c>
    </row>
    <row r="1128" spans="1:12" ht="19.5" customHeight="1">
      <c r="A1128" s="110">
        <v>46</v>
      </c>
      <c r="B1128" s="100">
        <v>39844</v>
      </c>
      <c r="C1128" s="84" t="s">
        <v>857</v>
      </c>
      <c r="D1128" s="101">
        <v>3890.66</v>
      </c>
      <c r="E1128" s="83">
        <v>570.1632541333333</v>
      </c>
      <c r="F1128" s="102" t="s">
        <v>880</v>
      </c>
      <c r="G1128" s="85" t="s">
        <v>748</v>
      </c>
      <c r="H1128" s="112" t="s">
        <v>848</v>
      </c>
      <c r="I1128" s="84" t="s">
        <v>877</v>
      </c>
      <c r="J1128" s="73" t="s">
        <v>455</v>
      </c>
      <c r="K1128" s="85" t="s">
        <v>533</v>
      </c>
      <c r="L1128" s="84" t="s">
        <v>539</v>
      </c>
    </row>
    <row r="1129" spans="1:12" ht="19.5" customHeight="1">
      <c r="A1129" s="110">
        <v>47</v>
      </c>
      <c r="B1129" s="100">
        <v>39844</v>
      </c>
      <c r="C1129" s="84" t="s">
        <v>1075</v>
      </c>
      <c r="D1129" s="101">
        <v>1945.34</v>
      </c>
      <c r="E1129" s="83">
        <v>285.08309253333334</v>
      </c>
      <c r="F1129" s="102" t="s">
        <v>880</v>
      </c>
      <c r="G1129" s="85" t="s">
        <v>748</v>
      </c>
      <c r="H1129" s="112" t="s">
        <v>848</v>
      </c>
      <c r="I1129" s="84" t="s">
        <v>877</v>
      </c>
      <c r="J1129" s="73" t="s">
        <v>455</v>
      </c>
      <c r="K1129" s="85" t="s">
        <v>533</v>
      </c>
      <c r="L1129" s="84" t="s">
        <v>539</v>
      </c>
    </row>
    <row r="1130" spans="1:12" ht="19.5" customHeight="1">
      <c r="A1130" s="110">
        <v>52</v>
      </c>
      <c r="B1130" s="100">
        <v>39844</v>
      </c>
      <c r="C1130" s="84" t="s">
        <v>882</v>
      </c>
      <c r="D1130" s="101">
        <v>100</v>
      </c>
      <c r="E1130" s="83">
        <v>14.654666666666667</v>
      </c>
      <c r="F1130" s="111" t="s">
        <v>753</v>
      </c>
      <c r="G1130" s="112" t="s">
        <v>748</v>
      </c>
      <c r="H1130" s="112" t="s">
        <v>848</v>
      </c>
      <c r="I1130" s="84" t="s">
        <v>877</v>
      </c>
      <c r="J1130" s="73" t="s">
        <v>455</v>
      </c>
      <c r="K1130" s="85" t="s">
        <v>533</v>
      </c>
      <c r="L1130" s="84" t="s">
        <v>539</v>
      </c>
    </row>
    <row r="1131" spans="1:12" ht="19.5" customHeight="1">
      <c r="A1131" s="110">
        <v>53</v>
      </c>
      <c r="B1131" s="100">
        <v>39844</v>
      </c>
      <c r="C1131" s="84" t="s">
        <v>882</v>
      </c>
      <c r="D1131" s="101">
        <v>100</v>
      </c>
      <c r="E1131" s="83">
        <v>14.654666666666667</v>
      </c>
      <c r="F1131" s="111" t="s">
        <v>753</v>
      </c>
      <c r="G1131" s="112" t="s">
        <v>748</v>
      </c>
      <c r="H1131" s="112" t="s">
        <v>848</v>
      </c>
      <c r="I1131" s="84" t="s">
        <v>877</v>
      </c>
      <c r="J1131" s="73" t="s">
        <v>455</v>
      </c>
      <c r="K1131" s="85" t="s">
        <v>533</v>
      </c>
      <c r="L1131" s="84" t="s">
        <v>539</v>
      </c>
    </row>
    <row r="1132" spans="1:13" ht="19.5" customHeight="1">
      <c r="A1132" s="109">
        <v>122</v>
      </c>
      <c r="B1132" s="72">
        <v>39869</v>
      </c>
      <c r="C1132" s="73" t="s">
        <v>695</v>
      </c>
      <c r="D1132" s="74">
        <v>100</v>
      </c>
      <c r="E1132" s="75">
        <v>14.65</v>
      </c>
      <c r="F1132" s="76" t="s">
        <v>696</v>
      </c>
      <c r="G1132" s="73" t="s">
        <v>748</v>
      </c>
      <c r="H1132" s="73" t="s">
        <v>848</v>
      </c>
      <c r="I1132" s="73" t="s">
        <v>532</v>
      </c>
      <c r="J1132" s="73" t="s">
        <v>455</v>
      </c>
      <c r="K1132" s="73" t="s">
        <v>533</v>
      </c>
      <c r="L1132" s="73" t="s">
        <v>539</v>
      </c>
      <c r="M1132" s="96"/>
    </row>
    <row r="1133" spans="1:12" ht="19.5" customHeight="1">
      <c r="A1133" s="109">
        <v>167</v>
      </c>
      <c r="B1133" s="72">
        <v>39882</v>
      </c>
      <c r="C1133" s="73" t="s">
        <v>977</v>
      </c>
      <c r="D1133" s="74">
        <v>6</v>
      </c>
      <c r="E1133" s="75">
        <v>0.879</v>
      </c>
      <c r="F1133" s="76" t="s">
        <v>880</v>
      </c>
      <c r="G1133" s="73" t="s">
        <v>748</v>
      </c>
      <c r="H1133" s="73" t="s">
        <v>848</v>
      </c>
      <c r="I1133" s="73" t="s">
        <v>532</v>
      </c>
      <c r="J1133" s="73" t="s">
        <v>455</v>
      </c>
      <c r="K1133" s="73" t="s">
        <v>533</v>
      </c>
      <c r="L1133" s="73" t="s">
        <v>539</v>
      </c>
    </row>
    <row r="1134" spans="1:13" ht="19.5" customHeight="1">
      <c r="A1134" s="109">
        <v>169</v>
      </c>
      <c r="B1134" s="72">
        <v>39883</v>
      </c>
      <c r="C1134" s="73" t="s">
        <v>760</v>
      </c>
      <c r="D1134" s="74">
        <v>6</v>
      </c>
      <c r="E1134" s="75">
        <v>0.879</v>
      </c>
      <c r="F1134" s="76" t="s">
        <v>880</v>
      </c>
      <c r="G1134" s="73" t="s">
        <v>748</v>
      </c>
      <c r="H1134" s="73" t="s">
        <v>848</v>
      </c>
      <c r="I1134" s="73" t="s">
        <v>532</v>
      </c>
      <c r="J1134" s="73" t="s">
        <v>455</v>
      </c>
      <c r="K1134" s="73" t="s">
        <v>533</v>
      </c>
      <c r="L1134" s="73" t="s">
        <v>539</v>
      </c>
      <c r="M1134" s="77"/>
    </row>
    <row r="1135" spans="1:12" ht="19.5" customHeight="1">
      <c r="A1135" s="110">
        <v>257</v>
      </c>
      <c r="B1135" s="100">
        <v>39938</v>
      </c>
      <c r="C1135" s="84" t="s">
        <v>700</v>
      </c>
      <c r="D1135" s="101">
        <v>3689.56</v>
      </c>
      <c r="E1135" s="143">
        <v>541.4798255999999</v>
      </c>
      <c r="F1135" s="102" t="s">
        <v>880</v>
      </c>
      <c r="G1135" s="112" t="s">
        <v>748</v>
      </c>
      <c r="H1135" s="112" t="s">
        <v>848</v>
      </c>
      <c r="I1135" s="84" t="s">
        <v>877</v>
      </c>
      <c r="J1135" s="73" t="s">
        <v>455</v>
      </c>
      <c r="K1135" s="85"/>
      <c r="L1135" s="84" t="s">
        <v>539</v>
      </c>
    </row>
    <row r="1136" spans="1:12" ht="19.5" customHeight="1">
      <c r="A1136" s="110">
        <v>308</v>
      </c>
      <c r="B1136" s="100">
        <v>39938</v>
      </c>
      <c r="C1136" s="84" t="s">
        <v>704</v>
      </c>
      <c r="D1136" s="101">
        <v>36.9</v>
      </c>
      <c r="E1136" s="143">
        <v>5.415443999999998</v>
      </c>
      <c r="F1136" s="102" t="s">
        <v>880</v>
      </c>
      <c r="G1136" s="112" t="s">
        <v>748</v>
      </c>
      <c r="H1136" s="112" t="s">
        <v>848</v>
      </c>
      <c r="I1136" s="84" t="s">
        <v>877</v>
      </c>
      <c r="J1136" s="73" t="s">
        <v>455</v>
      </c>
      <c r="K1136" s="85"/>
      <c r="L1136" s="84" t="s">
        <v>539</v>
      </c>
    </row>
    <row r="1137" spans="1:12" ht="19.5" customHeight="1">
      <c r="A1137" s="110">
        <v>267</v>
      </c>
      <c r="B1137" s="100">
        <v>39941</v>
      </c>
      <c r="C1137" s="84" t="s">
        <v>220</v>
      </c>
      <c r="D1137" s="101">
        <v>1844.78</v>
      </c>
      <c r="E1137" s="143">
        <v>270.73991279999996</v>
      </c>
      <c r="F1137" s="102" t="s">
        <v>880</v>
      </c>
      <c r="G1137" s="112" t="s">
        <v>748</v>
      </c>
      <c r="H1137" s="112" t="s">
        <v>848</v>
      </c>
      <c r="I1137" s="84" t="s">
        <v>877</v>
      </c>
      <c r="J1137" s="73" t="s">
        <v>455</v>
      </c>
      <c r="K1137" s="85"/>
      <c r="L1137" s="84" t="s">
        <v>539</v>
      </c>
    </row>
    <row r="1138" spans="1:12" ht="19.5" customHeight="1">
      <c r="A1138" s="110">
        <v>324</v>
      </c>
      <c r="B1138" s="100">
        <v>39941</v>
      </c>
      <c r="C1138" s="84" t="s">
        <v>965</v>
      </c>
      <c r="D1138" s="101">
        <v>16.6</v>
      </c>
      <c r="E1138" s="143">
        <v>2.4362047457627116</v>
      </c>
      <c r="F1138" s="102" t="s">
        <v>880</v>
      </c>
      <c r="G1138" s="112" t="s">
        <v>748</v>
      </c>
      <c r="H1138" s="112" t="s">
        <v>848</v>
      </c>
      <c r="I1138" s="84" t="s">
        <v>877</v>
      </c>
      <c r="J1138" s="73" t="s">
        <v>455</v>
      </c>
      <c r="K1138" s="85"/>
      <c r="L1138" s="84" t="s">
        <v>539</v>
      </c>
    </row>
    <row r="1139" spans="1:12" ht="19.5" customHeight="1">
      <c r="A1139" s="110">
        <v>325</v>
      </c>
      <c r="B1139" s="100">
        <v>39941</v>
      </c>
      <c r="C1139" s="84" t="s">
        <v>219</v>
      </c>
      <c r="D1139" s="101">
        <v>19.55</v>
      </c>
      <c r="E1139" s="143">
        <v>2.8691447457627115</v>
      </c>
      <c r="F1139" s="102" t="s">
        <v>880</v>
      </c>
      <c r="G1139" s="112" t="s">
        <v>748</v>
      </c>
      <c r="H1139" s="112" t="s">
        <v>848</v>
      </c>
      <c r="I1139" s="84" t="s">
        <v>877</v>
      </c>
      <c r="J1139" s="73" t="s">
        <v>455</v>
      </c>
      <c r="K1139" s="85"/>
      <c r="L1139" s="84" t="s">
        <v>539</v>
      </c>
    </row>
    <row r="1140" spans="1:12" ht="19.5" customHeight="1">
      <c r="A1140" s="110">
        <v>360</v>
      </c>
      <c r="B1140" s="100">
        <v>39941</v>
      </c>
      <c r="C1140" s="84" t="s">
        <v>704</v>
      </c>
      <c r="D1140" s="101">
        <v>500</v>
      </c>
      <c r="E1140" s="143">
        <v>73.37966101694914</v>
      </c>
      <c r="F1140" s="102" t="s">
        <v>880</v>
      </c>
      <c r="G1140" s="112" t="s">
        <v>748</v>
      </c>
      <c r="H1140" s="112" t="s">
        <v>848</v>
      </c>
      <c r="I1140" s="84" t="s">
        <v>877</v>
      </c>
      <c r="J1140" s="73" t="s">
        <v>455</v>
      </c>
      <c r="K1140" s="85"/>
      <c r="L1140" s="84" t="s">
        <v>539</v>
      </c>
    </row>
    <row r="1141" spans="1:12" ht="19.5" customHeight="1">
      <c r="A1141" s="110">
        <v>647</v>
      </c>
      <c r="B1141" s="100">
        <v>39997</v>
      </c>
      <c r="C1141" s="84" t="s">
        <v>93</v>
      </c>
      <c r="D1141" s="101">
        <v>4080.43</v>
      </c>
      <c r="E1141" s="83">
        <v>598.1502337000001</v>
      </c>
      <c r="F1141" s="102" t="s">
        <v>880</v>
      </c>
      <c r="G1141" s="112" t="s">
        <v>748</v>
      </c>
      <c r="H1141" s="112" t="s">
        <v>848</v>
      </c>
      <c r="I1141" s="84" t="s">
        <v>877</v>
      </c>
      <c r="J1141" s="73" t="s">
        <v>455</v>
      </c>
      <c r="K1141" s="85"/>
      <c r="L1141" s="84" t="s">
        <v>539</v>
      </c>
    </row>
    <row r="1142" spans="1:12" ht="19.5" customHeight="1">
      <c r="A1142" s="110">
        <v>646</v>
      </c>
      <c r="B1142" s="100">
        <v>40000</v>
      </c>
      <c r="C1142" s="84" t="s">
        <v>1027</v>
      </c>
      <c r="D1142" s="101">
        <v>2040.22</v>
      </c>
      <c r="E1142" s="83">
        <v>299.0774192</v>
      </c>
      <c r="F1142" s="102" t="s">
        <v>880</v>
      </c>
      <c r="G1142" s="112" t="s">
        <v>748</v>
      </c>
      <c r="H1142" s="112" t="s">
        <v>848</v>
      </c>
      <c r="I1142" s="84" t="s">
        <v>877</v>
      </c>
      <c r="J1142" s="73" t="s">
        <v>455</v>
      </c>
      <c r="K1142" s="85"/>
      <c r="L1142" s="84" t="s">
        <v>817</v>
      </c>
    </row>
    <row r="1143" spans="1:13" ht="19.5" customHeight="1">
      <c r="A1143" s="109">
        <v>479</v>
      </c>
      <c r="B1143" s="72">
        <v>40049</v>
      </c>
      <c r="C1143" s="73" t="s">
        <v>882</v>
      </c>
      <c r="D1143" s="74">
        <v>4500</v>
      </c>
      <c r="E1143" s="75">
        <v>659.565</v>
      </c>
      <c r="F1143" s="76" t="s">
        <v>437</v>
      </c>
      <c r="G1143" s="73" t="s">
        <v>748</v>
      </c>
      <c r="H1143" s="73" t="s">
        <v>848</v>
      </c>
      <c r="I1143" s="73" t="s">
        <v>532</v>
      </c>
      <c r="J1143" s="73" t="s">
        <v>455</v>
      </c>
      <c r="K1143" s="73" t="s">
        <v>127</v>
      </c>
      <c r="L1143" s="73" t="s">
        <v>539</v>
      </c>
      <c r="M1143" s="77"/>
    </row>
    <row r="1144" spans="1:13" ht="19.5" customHeight="1">
      <c r="A1144" s="109">
        <v>652</v>
      </c>
      <c r="B1144" s="72">
        <v>40065</v>
      </c>
      <c r="C1144" s="73" t="s">
        <v>409</v>
      </c>
      <c r="D1144" s="74">
        <v>400</v>
      </c>
      <c r="E1144" s="75">
        <v>58.676</v>
      </c>
      <c r="F1144" s="76" t="s">
        <v>410</v>
      </c>
      <c r="G1144" s="73" t="s">
        <v>748</v>
      </c>
      <c r="H1144" s="73" t="s">
        <v>848</v>
      </c>
      <c r="I1144" s="73" t="s">
        <v>532</v>
      </c>
      <c r="J1144" s="73" t="s">
        <v>455</v>
      </c>
      <c r="K1144" s="73" t="s">
        <v>533</v>
      </c>
      <c r="L1144" s="73" t="s">
        <v>539</v>
      </c>
      <c r="M1144" s="77"/>
    </row>
    <row r="1145" spans="1:13" ht="19.5" customHeight="1">
      <c r="A1145" s="109">
        <v>850</v>
      </c>
      <c r="B1145" s="72">
        <v>40070</v>
      </c>
      <c r="C1145" s="73" t="s">
        <v>412</v>
      </c>
      <c r="D1145" s="74">
        <v>90</v>
      </c>
      <c r="E1145" s="75">
        <v>13.2021</v>
      </c>
      <c r="F1145" s="76" t="s">
        <v>753</v>
      </c>
      <c r="G1145" s="73" t="s">
        <v>748</v>
      </c>
      <c r="H1145" s="73" t="s">
        <v>848</v>
      </c>
      <c r="I1145" s="73" t="s">
        <v>532</v>
      </c>
      <c r="J1145" s="73" t="s">
        <v>455</v>
      </c>
      <c r="K1145" s="73" t="s">
        <v>533</v>
      </c>
      <c r="L1145" s="73" t="s">
        <v>539</v>
      </c>
      <c r="M1145" s="77"/>
    </row>
    <row r="1146" spans="1:12" ht="19.5" customHeight="1">
      <c r="A1146" s="110">
        <v>834</v>
      </c>
      <c r="B1146" s="100">
        <v>40100</v>
      </c>
      <c r="C1146" s="84" t="s">
        <v>1074</v>
      </c>
      <c r="D1146" s="101">
        <v>4032.28</v>
      </c>
      <c r="E1146" s="83">
        <v>197.16505106666668</v>
      </c>
      <c r="F1146" s="102" t="s">
        <v>880</v>
      </c>
      <c r="G1146" s="85" t="s">
        <v>748</v>
      </c>
      <c r="H1146" s="112" t="s">
        <v>848</v>
      </c>
      <c r="I1146" s="84" t="s">
        <v>877</v>
      </c>
      <c r="J1146" s="73" t="s">
        <v>455</v>
      </c>
      <c r="K1146" s="85" t="s">
        <v>533</v>
      </c>
      <c r="L1146" s="84" t="s">
        <v>539</v>
      </c>
    </row>
    <row r="1147" spans="1:12" ht="19.5" customHeight="1">
      <c r="A1147" s="110">
        <v>837</v>
      </c>
      <c r="B1147" s="100">
        <v>40105</v>
      </c>
      <c r="C1147" s="84" t="s">
        <v>1075</v>
      </c>
      <c r="D1147" s="101">
        <v>2016.14</v>
      </c>
      <c r="E1147" s="83">
        <v>295.74853666666667</v>
      </c>
      <c r="F1147" s="102" t="s">
        <v>881</v>
      </c>
      <c r="G1147" s="85" t="s">
        <v>748</v>
      </c>
      <c r="H1147" s="112" t="s">
        <v>848</v>
      </c>
      <c r="I1147" s="84" t="s">
        <v>877</v>
      </c>
      <c r="J1147" s="73" t="s">
        <v>455</v>
      </c>
      <c r="K1147" s="85" t="s">
        <v>533</v>
      </c>
      <c r="L1147" s="84" t="s">
        <v>539</v>
      </c>
    </row>
    <row r="1148" spans="1:12" ht="19.5" customHeight="1">
      <c r="A1148" s="110">
        <v>931</v>
      </c>
      <c r="B1148" s="100">
        <v>40175</v>
      </c>
      <c r="C1148" s="84" t="s">
        <v>370</v>
      </c>
      <c r="D1148" s="101">
        <v>120</v>
      </c>
      <c r="E1148" s="83">
        <v>17.6004</v>
      </c>
      <c r="F1148" s="102" t="s">
        <v>880</v>
      </c>
      <c r="G1148" s="85" t="s">
        <v>748</v>
      </c>
      <c r="H1148" s="112" t="s">
        <v>848</v>
      </c>
      <c r="I1148" s="84" t="s">
        <v>877</v>
      </c>
      <c r="J1148" s="73" t="s">
        <v>455</v>
      </c>
      <c r="K1148" s="85" t="s">
        <v>535</v>
      </c>
      <c r="L1148" s="84" t="s">
        <v>539</v>
      </c>
    </row>
    <row r="1149" spans="1:12" ht="19.5" customHeight="1">
      <c r="A1149" s="110">
        <v>48</v>
      </c>
      <c r="B1149" s="100">
        <v>39844</v>
      </c>
      <c r="C1149" s="84" t="s">
        <v>856</v>
      </c>
      <c r="D1149" s="101">
        <v>665</v>
      </c>
      <c r="E1149" s="83">
        <v>97.45353333333334</v>
      </c>
      <c r="F1149" s="102" t="s">
        <v>880</v>
      </c>
      <c r="G1149" s="84" t="s">
        <v>426</v>
      </c>
      <c r="H1149" s="112" t="s">
        <v>848</v>
      </c>
      <c r="I1149" s="84" t="s">
        <v>877</v>
      </c>
      <c r="J1149" s="73" t="s">
        <v>455</v>
      </c>
      <c r="K1149" s="85" t="s">
        <v>533</v>
      </c>
      <c r="L1149" s="84" t="s">
        <v>539</v>
      </c>
    </row>
    <row r="1150" spans="1:12" ht="19.5" customHeight="1">
      <c r="A1150" s="110">
        <v>49</v>
      </c>
      <c r="B1150" s="100">
        <v>39844</v>
      </c>
      <c r="C1150" s="84" t="s">
        <v>858</v>
      </c>
      <c r="D1150" s="101">
        <v>846.21</v>
      </c>
      <c r="E1150" s="83">
        <v>124.00925480000002</v>
      </c>
      <c r="F1150" s="102" t="s">
        <v>880</v>
      </c>
      <c r="G1150" s="84" t="s">
        <v>426</v>
      </c>
      <c r="H1150" s="112" t="s">
        <v>848</v>
      </c>
      <c r="I1150" s="84" t="s">
        <v>877</v>
      </c>
      <c r="J1150" s="73" t="s">
        <v>455</v>
      </c>
      <c r="K1150" s="85" t="s">
        <v>533</v>
      </c>
      <c r="L1150" s="84" t="s">
        <v>817</v>
      </c>
    </row>
    <row r="1151" spans="1:12" ht="19.5" customHeight="1">
      <c r="A1151" s="110">
        <v>50</v>
      </c>
      <c r="B1151" s="100">
        <v>39844</v>
      </c>
      <c r="C1151" s="84" t="s">
        <v>879</v>
      </c>
      <c r="D1151" s="101">
        <v>831.25</v>
      </c>
      <c r="E1151" s="83">
        <v>121.81691666666667</v>
      </c>
      <c r="F1151" s="102" t="s">
        <v>880</v>
      </c>
      <c r="G1151" s="84" t="s">
        <v>426</v>
      </c>
      <c r="H1151" s="112" t="s">
        <v>848</v>
      </c>
      <c r="I1151" s="84" t="s">
        <v>877</v>
      </c>
      <c r="J1151" s="73" t="s">
        <v>455</v>
      </c>
      <c r="K1151" s="85" t="s">
        <v>533</v>
      </c>
      <c r="L1151" s="84" t="s">
        <v>817</v>
      </c>
    </row>
    <row r="1152" spans="1:12" ht="19.5" customHeight="1">
      <c r="A1152" s="110">
        <v>134</v>
      </c>
      <c r="B1152" s="100">
        <v>39872</v>
      </c>
      <c r="C1152" s="84" t="s">
        <v>681</v>
      </c>
      <c r="D1152" s="101">
        <v>665</v>
      </c>
      <c r="E1152" s="83">
        <v>97.42250000000001</v>
      </c>
      <c r="F1152" s="102" t="s">
        <v>963</v>
      </c>
      <c r="G1152" s="84" t="s">
        <v>426</v>
      </c>
      <c r="H1152" s="112" t="s">
        <v>848</v>
      </c>
      <c r="I1152" s="84" t="s">
        <v>877</v>
      </c>
      <c r="J1152" s="73" t="s">
        <v>455</v>
      </c>
      <c r="K1152" s="85" t="s">
        <v>533</v>
      </c>
      <c r="L1152" s="84" t="s">
        <v>539</v>
      </c>
    </row>
    <row r="1153" spans="1:12" ht="19.5" customHeight="1">
      <c r="A1153" s="110">
        <v>135</v>
      </c>
      <c r="B1153" s="100">
        <v>39872</v>
      </c>
      <c r="C1153" s="84" t="s">
        <v>680</v>
      </c>
      <c r="D1153" s="101">
        <v>831.25</v>
      </c>
      <c r="E1153" s="83">
        <v>121.77812500000002</v>
      </c>
      <c r="F1153" s="102" t="s">
        <v>880</v>
      </c>
      <c r="G1153" s="84" t="s">
        <v>426</v>
      </c>
      <c r="H1153" s="112" t="s">
        <v>848</v>
      </c>
      <c r="I1153" s="84" t="s">
        <v>1078</v>
      </c>
      <c r="J1153" s="73" t="s">
        <v>455</v>
      </c>
      <c r="K1153" s="85" t="s">
        <v>533</v>
      </c>
      <c r="L1153" s="84" t="s">
        <v>539</v>
      </c>
    </row>
    <row r="1154" spans="1:12" ht="19.5" customHeight="1">
      <c r="A1154" s="110">
        <v>197</v>
      </c>
      <c r="B1154" s="100">
        <v>39897</v>
      </c>
      <c r="C1154" s="84" t="s">
        <v>681</v>
      </c>
      <c r="D1154" s="101">
        <v>665</v>
      </c>
      <c r="E1154" s="143">
        <v>97.4225</v>
      </c>
      <c r="F1154" s="102" t="s">
        <v>880</v>
      </c>
      <c r="G1154" s="112" t="s">
        <v>426</v>
      </c>
      <c r="H1154" s="112" t="s">
        <v>848</v>
      </c>
      <c r="I1154" s="84" t="s">
        <v>877</v>
      </c>
      <c r="J1154" s="73" t="s">
        <v>455</v>
      </c>
      <c r="K1154" s="85"/>
      <c r="L1154" s="84" t="s">
        <v>539</v>
      </c>
    </row>
    <row r="1155" spans="1:12" ht="19.5" customHeight="1">
      <c r="A1155" s="110">
        <v>198</v>
      </c>
      <c r="B1155" s="100">
        <v>39897</v>
      </c>
      <c r="C1155" s="84" t="s">
        <v>680</v>
      </c>
      <c r="D1155" s="101">
        <v>831.25</v>
      </c>
      <c r="E1155" s="143">
        <v>121.77812499999999</v>
      </c>
      <c r="F1155" s="102" t="s">
        <v>880</v>
      </c>
      <c r="G1155" s="112" t="s">
        <v>426</v>
      </c>
      <c r="H1155" s="112" t="s">
        <v>848</v>
      </c>
      <c r="I1155" s="84" t="s">
        <v>877</v>
      </c>
      <c r="J1155" s="73" t="s">
        <v>455</v>
      </c>
      <c r="K1155" s="85"/>
      <c r="L1155" s="84" t="s">
        <v>539</v>
      </c>
    </row>
    <row r="1156" spans="1:12" ht="19.5" customHeight="1">
      <c r="A1156" s="110">
        <v>10409</v>
      </c>
      <c r="B1156" s="100">
        <v>39928</v>
      </c>
      <c r="C1156" s="84" t="s">
        <v>681</v>
      </c>
      <c r="D1156" s="101">
        <v>665</v>
      </c>
      <c r="E1156" s="83">
        <v>97.47690909090909</v>
      </c>
      <c r="F1156" s="102" t="s">
        <v>880</v>
      </c>
      <c r="G1156" s="84" t="s">
        <v>426</v>
      </c>
      <c r="H1156" s="112" t="s">
        <v>848</v>
      </c>
      <c r="I1156" s="84" t="s">
        <v>877</v>
      </c>
      <c r="J1156" s="73" t="s">
        <v>455</v>
      </c>
      <c r="K1156" s="85" t="s">
        <v>533</v>
      </c>
      <c r="L1156" s="84" t="s">
        <v>539</v>
      </c>
    </row>
    <row r="1157" spans="1:12" ht="19.5" customHeight="1">
      <c r="A1157" s="110">
        <v>10410</v>
      </c>
      <c r="B1157" s="100">
        <v>39928</v>
      </c>
      <c r="C1157" s="84" t="s">
        <v>680</v>
      </c>
      <c r="D1157" s="101">
        <v>831.25</v>
      </c>
      <c r="E1157" s="83">
        <v>121.84613636363636</v>
      </c>
      <c r="F1157" s="102" t="s">
        <v>880</v>
      </c>
      <c r="G1157" s="84" t="s">
        <v>426</v>
      </c>
      <c r="H1157" s="112" t="s">
        <v>848</v>
      </c>
      <c r="I1157" s="84" t="s">
        <v>877</v>
      </c>
      <c r="J1157" s="73" t="s">
        <v>455</v>
      </c>
      <c r="K1157" s="85" t="s">
        <v>535</v>
      </c>
      <c r="L1157" s="84" t="s">
        <v>539</v>
      </c>
    </row>
    <row r="1158" spans="1:12" ht="19.5" customHeight="1">
      <c r="A1158" s="110">
        <v>306</v>
      </c>
      <c r="B1158" s="100">
        <v>39938</v>
      </c>
      <c r="C1158" s="84" t="s">
        <v>697</v>
      </c>
      <c r="D1158" s="101">
        <v>831.25</v>
      </c>
      <c r="E1158" s="143">
        <v>121.99424999999998</v>
      </c>
      <c r="F1158" s="102" t="s">
        <v>880</v>
      </c>
      <c r="G1158" s="112" t="s">
        <v>426</v>
      </c>
      <c r="H1158" s="112" t="s">
        <v>848</v>
      </c>
      <c r="I1158" s="84" t="s">
        <v>877</v>
      </c>
      <c r="J1158" s="73" t="s">
        <v>455</v>
      </c>
      <c r="K1158" s="85"/>
      <c r="L1158" s="84" t="s">
        <v>817</v>
      </c>
    </row>
    <row r="1159" spans="1:12" ht="19.5" customHeight="1">
      <c r="A1159" s="110">
        <v>307</v>
      </c>
      <c r="B1159" s="100">
        <v>39938</v>
      </c>
      <c r="C1159" s="84" t="s">
        <v>702</v>
      </c>
      <c r="D1159" s="101">
        <v>14.96</v>
      </c>
      <c r="E1159" s="143">
        <v>2.1955295999999995</v>
      </c>
      <c r="F1159" s="102" t="s">
        <v>880</v>
      </c>
      <c r="G1159" s="112" t="s">
        <v>426</v>
      </c>
      <c r="H1159" s="112" t="s">
        <v>848</v>
      </c>
      <c r="I1159" s="84" t="s">
        <v>877</v>
      </c>
      <c r="J1159" s="73" t="s">
        <v>455</v>
      </c>
      <c r="K1159" s="85"/>
      <c r="L1159" s="84" t="s">
        <v>539</v>
      </c>
    </row>
    <row r="1160" spans="1:12" ht="19.5" customHeight="1">
      <c r="A1160" s="110">
        <v>435</v>
      </c>
      <c r="B1160" s="100">
        <v>39938</v>
      </c>
      <c r="C1160" s="84" t="s">
        <v>698</v>
      </c>
      <c r="D1160" s="101">
        <v>665</v>
      </c>
      <c r="E1160" s="143">
        <v>97.5935</v>
      </c>
      <c r="F1160" s="102" t="s">
        <v>880</v>
      </c>
      <c r="G1160" s="112" t="s">
        <v>426</v>
      </c>
      <c r="H1160" s="112" t="s">
        <v>848</v>
      </c>
      <c r="I1160" s="84" t="s">
        <v>877</v>
      </c>
      <c r="J1160" s="73" t="s">
        <v>455</v>
      </c>
      <c r="K1160" s="85"/>
      <c r="L1160" s="84" t="s">
        <v>539</v>
      </c>
    </row>
    <row r="1161" spans="1:12" ht="19.5" customHeight="1">
      <c r="A1161" s="110">
        <v>419</v>
      </c>
      <c r="B1161" s="100">
        <v>39944</v>
      </c>
      <c r="C1161" s="84" t="s">
        <v>222</v>
      </c>
      <c r="D1161" s="101">
        <v>831.35</v>
      </c>
      <c r="E1161" s="143">
        <v>122.008926</v>
      </c>
      <c r="F1161" s="111" t="s">
        <v>880</v>
      </c>
      <c r="G1161" s="112" t="s">
        <v>426</v>
      </c>
      <c r="H1161" s="112" t="s">
        <v>848</v>
      </c>
      <c r="I1161" s="84" t="s">
        <v>877</v>
      </c>
      <c r="J1161" s="73" t="s">
        <v>455</v>
      </c>
      <c r="K1161" s="85"/>
      <c r="L1161" s="84" t="s">
        <v>539</v>
      </c>
    </row>
    <row r="1162" spans="1:12" ht="19.5" customHeight="1">
      <c r="A1162" s="110">
        <v>434</v>
      </c>
      <c r="B1162" s="100">
        <v>39944</v>
      </c>
      <c r="C1162" s="84" t="s">
        <v>67</v>
      </c>
      <c r="D1162" s="101">
        <v>665</v>
      </c>
      <c r="E1162" s="143">
        <v>97.5954</v>
      </c>
      <c r="F1162" s="111" t="s">
        <v>880</v>
      </c>
      <c r="G1162" s="112" t="s">
        <v>426</v>
      </c>
      <c r="H1162" s="112" t="s">
        <v>848</v>
      </c>
      <c r="I1162" s="84" t="s">
        <v>877</v>
      </c>
      <c r="J1162" s="73" t="s">
        <v>455</v>
      </c>
      <c r="K1162" s="85"/>
      <c r="L1162" s="84" t="s">
        <v>539</v>
      </c>
    </row>
    <row r="1163" spans="1:12" ht="19.5" customHeight="1">
      <c r="A1163" s="110">
        <v>439</v>
      </c>
      <c r="B1163" s="100">
        <v>39966</v>
      </c>
      <c r="C1163" s="84" t="s">
        <v>928</v>
      </c>
      <c r="D1163" s="101">
        <v>665</v>
      </c>
      <c r="E1163" s="143">
        <v>97.45575</v>
      </c>
      <c r="F1163" s="102" t="s">
        <v>880</v>
      </c>
      <c r="G1163" s="112" t="s">
        <v>426</v>
      </c>
      <c r="H1163" s="112" t="s">
        <v>848</v>
      </c>
      <c r="I1163" s="84" t="s">
        <v>877</v>
      </c>
      <c r="J1163" s="73" t="s">
        <v>455</v>
      </c>
      <c r="K1163" s="85"/>
      <c r="L1163" s="84" t="s">
        <v>539</v>
      </c>
    </row>
    <row r="1164" spans="1:12" ht="19.5" customHeight="1">
      <c r="A1164" s="110">
        <v>440</v>
      </c>
      <c r="B1164" s="100">
        <v>39966</v>
      </c>
      <c r="C1164" s="84" t="s">
        <v>927</v>
      </c>
      <c r="D1164" s="101">
        <v>831.25</v>
      </c>
      <c r="E1164" s="143">
        <v>121.8196875</v>
      </c>
      <c r="F1164" s="102" t="s">
        <v>880</v>
      </c>
      <c r="G1164" s="112" t="s">
        <v>426</v>
      </c>
      <c r="H1164" s="112" t="s">
        <v>848</v>
      </c>
      <c r="I1164" s="84" t="s">
        <v>877</v>
      </c>
      <c r="J1164" s="73" t="s">
        <v>455</v>
      </c>
      <c r="K1164" s="85"/>
      <c r="L1164" s="84" t="s">
        <v>539</v>
      </c>
    </row>
    <row r="1165" spans="1:12" ht="19.5" customHeight="1">
      <c r="A1165" s="110">
        <v>610</v>
      </c>
      <c r="B1165" s="100">
        <v>39999</v>
      </c>
      <c r="C1165" s="84" t="s">
        <v>100</v>
      </c>
      <c r="D1165" s="101">
        <v>665</v>
      </c>
      <c r="E1165" s="83">
        <v>97.48235</v>
      </c>
      <c r="F1165" s="102" t="s">
        <v>880</v>
      </c>
      <c r="G1165" s="112" t="s">
        <v>426</v>
      </c>
      <c r="H1165" s="112" t="s">
        <v>848</v>
      </c>
      <c r="I1165" s="84" t="s">
        <v>877</v>
      </c>
      <c r="J1165" s="73" t="s">
        <v>455</v>
      </c>
      <c r="K1165" s="85"/>
      <c r="L1165" s="84" t="s">
        <v>539</v>
      </c>
    </row>
    <row r="1166" spans="1:12" ht="19.5" customHeight="1">
      <c r="A1166" s="110">
        <v>611</v>
      </c>
      <c r="B1166" s="100">
        <v>39999</v>
      </c>
      <c r="C1166" s="84" t="s">
        <v>291</v>
      </c>
      <c r="D1166" s="101">
        <v>831.25</v>
      </c>
      <c r="E1166" s="83">
        <v>121.8529375</v>
      </c>
      <c r="F1166" s="102" t="s">
        <v>880</v>
      </c>
      <c r="G1166" s="112" t="s">
        <v>426</v>
      </c>
      <c r="H1166" s="112" t="s">
        <v>848</v>
      </c>
      <c r="I1166" s="84" t="s">
        <v>877</v>
      </c>
      <c r="J1166" s="73" t="s">
        <v>455</v>
      </c>
      <c r="K1166" s="85"/>
      <c r="L1166" s="84" t="s">
        <v>539</v>
      </c>
    </row>
    <row r="1167" spans="1:12" ht="19.5" customHeight="1">
      <c r="A1167" s="110">
        <v>607</v>
      </c>
      <c r="B1167" s="100">
        <v>40030</v>
      </c>
      <c r="C1167" s="84" t="s">
        <v>62</v>
      </c>
      <c r="D1167" s="101">
        <v>831.25</v>
      </c>
      <c r="E1167" s="83">
        <v>121.84455823293172</v>
      </c>
      <c r="F1167" s="102" t="s">
        <v>880</v>
      </c>
      <c r="G1167" s="112" t="s">
        <v>426</v>
      </c>
      <c r="H1167" s="112" t="s">
        <v>1079</v>
      </c>
      <c r="I1167" s="84" t="s">
        <v>877</v>
      </c>
      <c r="J1167" s="73" t="s">
        <v>455</v>
      </c>
      <c r="K1167" s="85"/>
      <c r="L1167" s="84" t="s">
        <v>530</v>
      </c>
    </row>
    <row r="1168" spans="1:12" ht="19.5" customHeight="1">
      <c r="A1168" s="110">
        <v>608</v>
      </c>
      <c r="B1168" s="100">
        <v>40030</v>
      </c>
      <c r="C1168" s="84" t="s">
        <v>240</v>
      </c>
      <c r="D1168" s="101">
        <v>665</v>
      </c>
      <c r="E1168" s="83">
        <v>97.47564658634538</v>
      </c>
      <c r="F1168" s="102" t="s">
        <v>963</v>
      </c>
      <c r="G1168" s="112" t="s">
        <v>426</v>
      </c>
      <c r="H1168" s="112" t="s">
        <v>848</v>
      </c>
      <c r="I1168" s="84" t="s">
        <v>877</v>
      </c>
      <c r="J1168" s="73" t="s">
        <v>455</v>
      </c>
      <c r="K1168" s="85"/>
      <c r="L1168" s="84" t="s">
        <v>530</v>
      </c>
    </row>
    <row r="1169" spans="1:12" ht="19.5" customHeight="1">
      <c r="A1169" s="110">
        <v>650</v>
      </c>
      <c r="B1169" s="100">
        <v>40059</v>
      </c>
      <c r="C1169" s="84" t="s">
        <v>284</v>
      </c>
      <c r="D1169" s="101">
        <v>831.25</v>
      </c>
      <c r="E1169" s="83">
        <v>121.9360625</v>
      </c>
      <c r="F1169" s="102" t="s">
        <v>880</v>
      </c>
      <c r="G1169" s="112" t="s">
        <v>426</v>
      </c>
      <c r="H1169" s="112" t="s">
        <v>848</v>
      </c>
      <c r="I1169" s="84" t="s">
        <v>877</v>
      </c>
      <c r="J1169" s="73" t="s">
        <v>455</v>
      </c>
      <c r="K1169" s="85"/>
      <c r="L1169" s="84" t="s">
        <v>539</v>
      </c>
    </row>
    <row r="1170" spans="1:12" ht="19.5" customHeight="1">
      <c r="A1170" s="110">
        <v>651</v>
      </c>
      <c r="B1170" s="100">
        <v>40059</v>
      </c>
      <c r="C1170" s="84" t="s">
        <v>145</v>
      </c>
      <c r="D1170" s="184">
        <v>665</v>
      </c>
      <c r="E1170" s="83">
        <v>97.54885</v>
      </c>
      <c r="F1170" s="102" t="s">
        <v>880</v>
      </c>
      <c r="G1170" s="112" t="s">
        <v>426</v>
      </c>
      <c r="H1170" s="112" t="s">
        <v>848</v>
      </c>
      <c r="I1170" s="84" t="s">
        <v>877</v>
      </c>
      <c r="J1170" s="73" t="s">
        <v>455</v>
      </c>
      <c r="K1170" s="85"/>
      <c r="L1170" s="84" t="s">
        <v>817</v>
      </c>
    </row>
    <row r="1171" spans="1:12" ht="19.5" customHeight="1">
      <c r="A1171" s="110">
        <v>832</v>
      </c>
      <c r="B1171" s="100">
        <v>40100</v>
      </c>
      <c r="C1171" s="84" t="s">
        <v>228</v>
      </c>
      <c r="D1171" s="101">
        <v>831.25</v>
      </c>
      <c r="E1171" s="83">
        <v>40.64535416666667</v>
      </c>
      <c r="F1171" s="102" t="s">
        <v>880</v>
      </c>
      <c r="G1171" s="84" t="s">
        <v>426</v>
      </c>
      <c r="H1171" s="112" t="s">
        <v>848</v>
      </c>
      <c r="I1171" s="84" t="s">
        <v>877</v>
      </c>
      <c r="J1171" s="73" t="s">
        <v>455</v>
      </c>
      <c r="K1171" s="85" t="s">
        <v>533</v>
      </c>
      <c r="L1171" s="84" t="s">
        <v>539</v>
      </c>
    </row>
    <row r="1172" spans="1:12" ht="19.5" customHeight="1">
      <c r="A1172" s="110">
        <v>833</v>
      </c>
      <c r="B1172" s="100">
        <v>40100</v>
      </c>
      <c r="C1172" s="84" t="s">
        <v>227</v>
      </c>
      <c r="D1172" s="101">
        <v>665</v>
      </c>
      <c r="E1172" s="83">
        <v>32.516283333333334</v>
      </c>
      <c r="F1172" s="102" t="s">
        <v>880</v>
      </c>
      <c r="G1172" s="84" t="s">
        <v>426</v>
      </c>
      <c r="H1172" s="112" t="s">
        <v>848</v>
      </c>
      <c r="I1172" s="84" t="s">
        <v>877</v>
      </c>
      <c r="J1172" s="73" t="s">
        <v>455</v>
      </c>
      <c r="K1172" s="85" t="s">
        <v>535</v>
      </c>
      <c r="L1172" s="84" t="s">
        <v>539</v>
      </c>
    </row>
    <row r="1173" spans="1:12" ht="19.5" customHeight="1">
      <c r="A1173" s="110">
        <v>880</v>
      </c>
      <c r="B1173" s="100">
        <v>40122</v>
      </c>
      <c r="C1173" s="84" t="s">
        <v>487</v>
      </c>
      <c r="D1173" s="101">
        <v>665</v>
      </c>
      <c r="E1173" s="83">
        <v>97.52225</v>
      </c>
      <c r="F1173" s="102" t="s">
        <v>880</v>
      </c>
      <c r="G1173" s="84" t="s">
        <v>426</v>
      </c>
      <c r="H1173" s="112" t="s">
        <v>848</v>
      </c>
      <c r="I1173" s="84" t="s">
        <v>877</v>
      </c>
      <c r="J1173" s="73" t="s">
        <v>455</v>
      </c>
      <c r="K1173" s="85" t="s">
        <v>535</v>
      </c>
      <c r="L1173" s="84" t="s">
        <v>539</v>
      </c>
    </row>
    <row r="1174" spans="1:12" ht="19.5" customHeight="1">
      <c r="A1174" s="110">
        <v>928</v>
      </c>
      <c r="B1174" s="100">
        <v>40150</v>
      </c>
      <c r="C1174" s="84" t="s">
        <v>367</v>
      </c>
      <c r="D1174" s="101">
        <v>665</v>
      </c>
      <c r="E1174" s="83">
        <v>97.53555</v>
      </c>
      <c r="F1174" s="102" t="s">
        <v>880</v>
      </c>
      <c r="G1174" s="84" t="s">
        <v>426</v>
      </c>
      <c r="H1174" s="112" t="s">
        <v>848</v>
      </c>
      <c r="I1174" s="84" t="s">
        <v>877</v>
      </c>
      <c r="J1174" s="73" t="s">
        <v>455</v>
      </c>
      <c r="K1174" s="85" t="s">
        <v>533</v>
      </c>
      <c r="L1174" s="84" t="s">
        <v>539</v>
      </c>
    </row>
    <row r="1175" spans="1:12" ht="19.5" customHeight="1">
      <c r="A1175" s="109">
        <v>591</v>
      </c>
      <c r="B1175" s="72">
        <v>40025</v>
      </c>
      <c r="C1175" s="73" t="s">
        <v>344</v>
      </c>
      <c r="D1175" s="74">
        <v>10</v>
      </c>
      <c r="E1175" s="75">
        <v>1.4658</v>
      </c>
      <c r="F1175" s="76" t="s">
        <v>788</v>
      </c>
      <c r="G1175" s="73" t="s">
        <v>740</v>
      </c>
      <c r="H1175" s="73" t="s">
        <v>848</v>
      </c>
      <c r="I1175" s="73" t="s">
        <v>532</v>
      </c>
      <c r="J1175" s="73" t="s">
        <v>455</v>
      </c>
      <c r="K1175" s="73" t="s">
        <v>535</v>
      </c>
      <c r="L1175" s="73" t="s">
        <v>539</v>
      </c>
    </row>
    <row r="1176" spans="1:12" ht="19.5" customHeight="1">
      <c r="A1176" s="109">
        <v>659</v>
      </c>
      <c r="B1176" s="72">
        <v>40064</v>
      </c>
      <c r="C1176" s="73" t="s">
        <v>271</v>
      </c>
      <c r="D1176" s="74">
        <v>10</v>
      </c>
      <c r="E1176" s="75">
        <v>1.4669</v>
      </c>
      <c r="F1176" s="76" t="s">
        <v>788</v>
      </c>
      <c r="G1176" s="73" t="s">
        <v>740</v>
      </c>
      <c r="H1176" s="73" t="s">
        <v>848</v>
      </c>
      <c r="I1176" s="73" t="s">
        <v>532</v>
      </c>
      <c r="J1176" s="73" t="s">
        <v>455</v>
      </c>
      <c r="K1176" s="73" t="s">
        <v>533</v>
      </c>
      <c r="L1176" s="73" t="s">
        <v>539</v>
      </c>
    </row>
    <row r="1177" spans="1:12" ht="19.5" customHeight="1">
      <c r="A1177" s="109">
        <v>660</v>
      </c>
      <c r="B1177" s="72">
        <v>40064</v>
      </c>
      <c r="C1177" s="73" t="s">
        <v>272</v>
      </c>
      <c r="D1177" s="74">
        <v>10</v>
      </c>
      <c r="E1177" s="75">
        <v>1.4669</v>
      </c>
      <c r="F1177" s="76" t="s">
        <v>788</v>
      </c>
      <c r="G1177" s="73" t="s">
        <v>740</v>
      </c>
      <c r="H1177" s="73" t="s">
        <v>848</v>
      </c>
      <c r="I1177" s="73" t="s">
        <v>532</v>
      </c>
      <c r="J1177" s="73" t="s">
        <v>455</v>
      </c>
      <c r="K1177" s="73" t="s">
        <v>530</v>
      </c>
      <c r="L1177" s="73" t="s">
        <v>539</v>
      </c>
    </row>
    <row r="1178" spans="1:12" ht="19.5" customHeight="1">
      <c r="A1178" s="109">
        <v>667</v>
      </c>
      <c r="B1178" s="72">
        <v>40083</v>
      </c>
      <c r="C1178" s="73" t="s">
        <v>356</v>
      </c>
      <c r="D1178" s="74">
        <v>51</v>
      </c>
      <c r="E1178" s="75">
        <v>7.4812</v>
      </c>
      <c r="F1178" s="76" t="s">
        <v>788</v>
      </c>
      <c r="G1178" s="73" t="s">
        <v>740</v>
      </c>
      <c r="H1178" s="73" t="s">
        <v>848</v>
      </c>
      <c r="I1178" s="73" t="s">
        <v>532</v>
      </c>
      <c r="J1178" s="73" t="s">
        <v>455</v>
      </c>
      <c r="K1178" s="73" t="s">
        <v>533</v>
      </c>
      <c r="L1178" s="73" t="s">
        <v>539</v>
      </c>
    </row>
    <row r="1179" spans="1:12" ht="19.5" customHeight="1">
      <c r="A1179" s="109">
        <v>669</v>
      </c>
      <c r="B1179" s="72">
        <v>40083</v>
      </c>
      <c r="C1179" s="73" t="s">
        <v>355</v>
      </c>
      <c r="D1179" s="74">
        <v>11</v>
      </c>
      <c r="E1179" s="75">
        <v>1.6136</v>
      </c>
      <c r="F1179" s="76" t="s">
        <v>788</v>
      </c>
      <c r="G1179" s="73" t="s">
        <v>740</v>
      </c>
      <c r="H1179" s="73" t="s">
        <v>848</v>
      </c>
      <c r="I1179" s="73" t="s">
        <v>532</v>
      </c>
      <c r="J1179" s="73" t="s">
        <v>455</v>
      </c>
      <c r="K1179" s="73" t="s">
        <v>533</v>
      </c>
      <c r="L1179" s="73" t="s">
        <v>539</v>
      </c>
    </row>
    <row r="1180" spans="1:13" ht="19.5" customHeight="1">
      <c r="A1180" s="183">
        <v>841</v>
      </c>
      <c r="B1180" s="87">
        <v>40106</v>
      </c>
      <c r="C1180" s="88" t="s">
        <v>231</v>
      </c>
      <c r="D1180" s="89">
        <v>21</v>
      </c>
      <c r="E1180" s="90">
        <v>3.0805</v>
      </c>
      <c r="F1180" s="91" t="s">
        <v>788</v>
      </c>
      <c r="G1180" s="73" t="s">
        <v>740</v>
      </c>
      <c r="H1180" s="88" t="s">
        <v>848</v>
      </c>
      <c r="I1180" s="88" t="s">
        <v>375</v>
      </c>
      <c r="J1180" s="73" t="s">
        <v>455</v>
      </c>
      <c r="K1180" s="88" t="s">
        <v>837</v>
      </c>
      <c r="L1180" s="88" t="s">
        <v>539</v>
      </c>
      <c r="M1180" s="77"/>
    </row>
    <row r="1181" spans="1:12" ht="19.5" customHeight="1">
      <c r="A1181" s="109">
        <v>841</v>
      </c>
      <c r="B1181" s="72">
        <v>40106</v>
      </c>
      <c r="C1181" s="73" t="s">
        <v>231</v>
      </c>
      <c r="D1181" s="74">
        <v>21</v>
      </c>
      <c r="E1181" s="75">
        <v>3.0805</v>
      </c>
      <c r="F1181" s="76" t="s">
        <v>788</v>
      </c>
      <c r="G1181" s="73" t="s">
        <v>740</v>
      </c>
      <c r="H1181" s="73" t="s">
        <v>848</v>
      </c>
      <c r="I1181" s="73" t="s">
        <v>532</v>
      </c>
      <c r="J1181" s="73" t="s">
        <v>455</v>
      </c>
      <c r="K1181" s="73" t="s">
        <v>837</v>
      </c>
      <c r="L1181" s="73" t="s">
        <v>539</v>
      </c>
    </row>
    <row r="1182" spans="1:12" ht="19.5" customHeight="1">
      <c r="A1182" s="110">
        <v>688</v>
      </c>
      <c r="B1182" s="100">
        <v>39844</v>
      </c>
      <c r="C1182" s="84" t="s">
        <v>869</v>
      </c>
      <c r="D1182" s="101">
        <v>1867</v>
      </c>
      <c r="E1182" s="83">
        <v>273.6026266666667</v>
      </c>
      <c r="F1182" s="102" t="s">
        <v>870</v>
      </c>
      <c r="G1182" s="84" t="s">
        <v>580</v>
      </c>
      <c r="H1182" s="84" t="s">
        <v>538</v>
      </c>
      <c r="I1182" s="84" t="s">
        <v>877</v>
      </c>
      <c r="J1182" s="73" t="s">
        <v>455</v>
      </c>
      <c r="K1182" s="85" t="s">
        <v>535</v>
      </c>
      <c r="L1182" s="84" t="s">
        <v>539</v>
      </c>
    </row>
    <row r="1183" spans="1:12" ht="19.5" customHeight="1">
      <c r="A1183" s="110">
        <v>690</v>
      </c>
      <c r="B1183" s="100">
        <v>39844</v>
      </c>
      <c r="C1183" s="84" t="s">
        <v>869</v>
      </c>
      <c r="D1183" s="101">
        <v>280.05</v>
      </c>
      <c r="E1183" s="83">
        <v>41.040394000000006</v>
      </c>
      <c r="F1183" s="102" t="s">
        <v>870</v>
      </c>
      <c r="G1183" s="84" t="s">
        <v>580</v>
      </c>
      <c r="H1183" s="84" t="s">
        <v>896</v>
      </c>
      <c r="I1183" s="84" t="s">
        <v>877</v>
      </c>
      <c r="J1183" s="73" t="s">
        <v>455</v>
      </c>
      <c r="K1183" s="85" t="s">
        <v>533</v>
      </c>
      <c r="L1183" s="84" t="s">
        <v>539</v>
      </c>
    </row>
    <row r="1184" spans="1:12" ht="19.5" customHeight="1">
      <c r="A1184" s="110">
        <v>762</v>
      </c>
      <c r="B1184" s="100">
        <v>39844</v>
      </c>
      <c r="C1184" s="84" t="s">
        <v>581</v>
      </c>
      <c r="D1184" s="101">
        <v>1000</v>
      </c>
      <c r="E1184" s="83">
        <v>146.54666666666668</v>
      </c>
      <c r="F1184" s="102" t="s">
        <v>845</v>
      </c>
      <c r="G1184" s="84" t="s">
        <v>580</v>
      </c>
      <c r="H1184" s="73" t="s">
        <v>538</v>
      </c>
      <c r="I1184" s="84" t="s">
        <v>877</v>
      </c>
      <c r="J1184" s="73" t="s">
        <v>455</v>
      </c>
      <c r="K1184" s="85" t="s">
        <v>533</v>
      </c>
      <c r="L1184" s="84" t="s">
        <v>539</v>
      </c>
    </row>
    <row r="1185" spans="1:12" ht="19.5" customHeight="1">
      <c r="A1185" s="110">
        <v>692</v>
      </c>
      <c r="B1185" s="100">
        <v>39872</v>
      </c>
      <c r="C1185" s="84" t="s">
        <v>869</v>
      </c>
      <c r="D1185" s="101">
        <v>466.75</v>
      </c>
      <c r="E1185" s="83">
        <v>68.37887500000001</v>
      </c>
      <c r="F1185" s="102" t="s">
        <v>870</v>
      </c>
      <c r="G1185" s="84" t="s">
        <v>580</v>
      </c>
      <c r="H1185" s="73" t="s">
        <v>538</v>
      </c>
      <c r="I1185" s="84" t="s">
        <v>877</v>
      </c>
      <c r="J1185" s="73" t="s">
        <v>455</v>
      </c>
      <c r="K1185" s="85" t="s">
        <v>533</v>
      </c>
      <c r="L1185" s="84" t="s">
        <v>539</v>
      </c>
    </row>
    <row r="1186" spans="1:12" ht="19.5" customHeight="1">
      <c r="A1186" s="110">
        <v>693</v>
      </c>
      <c r="B1186" s="100">
        <v>39872</v>
      </c>
      <c r="C1186" s="84" t="s">
        <v>869</v>
      </c>
      <c r="D1186" s="101">
        <v>1867</v>
      </c>
      <c r="E1186" s="83">
        <v>273.51550000000003</v>
      </c>
      <c r="F1186" s="102" t="s">
        <v>870</v>
      </c>
      <c r="G1186" s="84" t="s">
        <v>580</v>
      </c>
      <c r="H1186" s="73" t="s">
        <v>538</v>
      </c>
      <c r="I1186" s="84" t="s">
        <v>877</v>
      </c>
      <c r="J1186" s="73" t="s">
        <v>455</v>
      </c>
      <c r="K1186" s="85" t="s">
        <v>533</v>
      </c>
      <c r="L1186" s="84" t="s">
        <v>539</v>
      </c>
    </row>
    <row r="1187" spans="1:12" ht="19.5" customHeight="1">
      <c r="A1187" s="110">
        <v>771</v>
      </c>
      <c r="B1187" s="100">
        <v>39872</v>
      </c>
      <c r="C1187" s="84" t="s">
        <v>581</v>
      </c>
      <c r="D1187" s="101">
        <v>500</v>
      </c>
      <c r="E1187" s="83">
        <v>73.25</v>
      </c>
      <c r="F1187" s="102" t="s">
        <v>845</v>
      </c>
      <c r="G1187" s="84" t="s">
        <v>580</v>
      </c>
      <c r="H1187" s="73" t="s">
        <v>538</v>
      </c>
      <c r="I1187" s="84" t="s">
        <v>877</v>
      </c>
      <c r="J1187" s="73" t="s">
        <v>455</v>
      </c>
      <c r="K1187" s="85" t="s">
        <v>1020</v>
      </c>
      <c r="L1187" s="84" t="s">
        <v>539</v>
      </c>
    </row>
    <row r="1188" spans="1:12" ht="19.5" customHeight="1">
      <c r="A1188" s="110">
        <v>700</v>
      </c>
      <c r="B1188" s="100">
        <v>39897</v>
      </c>
      <c r="C1188" s="84" t="s">
        <v>869</v>
      </c>
      <c r="D1188" s="101">
        <v>280.05</v>
      </c>
      <c r="E1188" s="83">
        <v>41.027325</v>
      </c>
      <c r="F1188" s="102" t="s">
        <v>870</v>
      </c>
      <c r="G1188" s="84" t="s">
        <v>580</v>
      </c>
      <c r="H1188" s="121" t="s">
        <v>896</v>
      </c>
      <c r="I1188" s="84" t="s">
        <v>877</v>
      </c>
      <c r="J1188" s="73" t="s">
        <v>455</v>
      </c>
      <c r="K1188" s="85"/>
      <c r="L1188" s="84" t="s">
        <v>539</v>
      </c>
    </row>
    <row r="1189" spans="1:12" ht="19.5" customHeight="1">
      <c r="A1189" s="110">
        <v>778</v>
      </c>
      <c r="B1189" s="100">
        <v>39897</v>
      </c>
      <c r="C1189" s="84" t="s">
        <v>581</v>
      </c>
      <c r="D1189" s="101">
        <v>500</v>
      </c>
      <c r="E1189" s="83">
        <v>73.25</v>
      </c>
      <c r="F1189" s="102" t="s">
        <v>845</v>
      </c>
      <c r="G1189" s="84" t="s">
        <v>580</v>
      </c>
      <c r="H1189" s="73" t="s">
        <v>538</v>
      </c>
      <c r="I1189" s="84" t="s">
        <v>877</v>
      </c>
      <c r="J1189" s="73" t="s">
        <v>455</v>
      </c>
      <c r="K1189" s="85"/>
      <c r="L1189" s="84" t="s">
        <v>539</v>
      </c>
    </row>
    <row r="1190" spans="1:12" ht="19.5" customHeight="1">
      <c r="A1190" s="110">
        <v>715</v>
      </c>
      <c r="B1190" s="100">
        <v>39928</v>
      </c>
      <c r="C1190" s="84" t="s">
        <v>869</v>
      </c>
      <c r="D1190" s="101">
        <v>280.05</v>
      </c>
      <c r="E1190" s="83">
        <v>41.05023818181817</v>
      </c>
      <c r="F1190" s="102" t="s">
        <v>870</v>
      </c>
      <c r="G1190" s="84" t="s">
        <v>580</v>
      </c>
      <c r="H1190" s="84" t="s">
        <v>538</v>
      </c>
      <c r="I1190" s="84" t="s">
        <v>877</v>
      </c>
      <c r="J1190" s="73" t="s">
        <v>455</v>
      </c>
      <c r="K1190" s="85"/>
      <c r="L1190" s="84" t="s">
        <v>539</v>
      </c>
    </row>
    <row r="1191" spans="1:12" ht="19.5" customHeight="1">
      <c r="A1191" s="110">
        <v>786</v>
      </c>
      <c r="B1191" s="100">
        <v>39928</v>
      </c>
      <c r="C1191" s="84" t="s">
        <v>581</v>
      </c>
      <c r="D1191" s="101">
        <v>500</v>
      </c>
      <c r="E1191" s="83">
        <v>73.29090909090908</v>
      </c>
      <c r="F1191" s="102" t="s">
        <v>1155</v>
      </c>
      <c r="G1191" s="84" t="s">
        <v>580</v>
      </c>
      <c r="H1191" s="73" t="s">
        <v>538</v>
      </c>
      <c r="I1191" s="84" t="s">
        <v>877</v>
      </c>
      <c r="J1191" s="73" t="s">
        <v>455</v>
      </c>
      <c r="K1191" s="85"/>
      <c r="L1191" s="84" t="s">
        <v>539</v>
      </c>
    </row>
    <row r="1192" spans="1:12" ht="19.5" customHeight="1">
      <c r="A1192" s="110">
        <v>722</v>
      </c>
      <c r="B1192" s="100">
        <v>39958</v>
      </c>
      <c r="C1192" s="84" t="s">
        <v>869</v>
      </c>
      <c r="D1192" s="101">
        <v>280.05</v>
      </c>
      <c r="E1192" s="83">
        <v>41.10044916666668</v>
      </c>
      <c r="F1192" s="102" t="s">
        <v>870</v>
      </c>
      <c r="G1192" s="84" t="s">
        <v>580</v>
      </c>
      <c r="H1192" s="84" t="s">
        <v>538</v>
      </c>
      <c r="I1192" s="84" t="s">
        <v>877</v>
      </c>
      <c r="J1192" s="73" t="s">
        <v>455</v>
      </c>
      <c r="K1192" s="85"/>
      <c r="L1192" s="84" t="s">
        <v>539</v>
      </c>
    </row>
    <row r="1193" spans="1:12" ht="19.5" customHeight="1">
      <c r="A1193" s="110">
        <v>723</v>
      </c>
      <c r="B1193" s="100">
        <v>39958</v>
      </c>
      <c r="C1193" s="84" t="s">
        <v>869</v>
      </c>
      <c r="D1193" s="101">
        <v>186.7</v>
      </c>
      <c r="E1193" s="83">
        <v>27.40029944444445</v>
      </c>
      <c r="F1193" s="102" t="s">
        <v>870</v>
      </c>
      <c r="G1193" s="84" t="s">
        <v>580</v>
      </c>
      <c r="H1193" s="73" t="s">
        <v>538</v>
      </c>
      <c r="I1193" s="84" t="s">
        <v>877</v>
      </c>
      <c r="J1193" s="73" t="s">
        <v>455</v>
      </c>
      <c r="K1193" s="85"/>
      <c r="L1193" s="84" t="s">
        <v>539</v>
      </c>
    </row>
    <row r="1194" spans="1:12" ht="19.5" customHeight="1">
      <c r="A1194" s="110">
        <v>791</v>
      </c>
      <c r="B1194" s="100">
        <v>39958</v>
      </c>
      <c r="C1194" s="84" t="s">
        <v>581</v>
      </c>
      <c r="D1194" s="101">
        <v>500</v>
      </c>
      <c r="E1194" s="83">
        <v>73.38055555555557</v>
      </c>
      <c r="F1194" s="102" t="s">
        <v>845</v>
      </c>
      <c r="G1194" s="84" t="s">
        <v>580</v>
      </c>
      <c r="H1194" s="73" t="s">
        <v>538</v>
      </c>
      <c r="I1194" s="84" t="s">
        <v>877</v>
      </c>
      <c r="J1194" s="73" t="s">
        <v>455</v>
      </c>
      <c r="K1194" s="85"/>
      <c r="L1194" s="84" t="s">
        <v>539</v>
      </c>
    </row>
    <row r="1195" spans="1:12" ht="19.5" customHeight="1">
      <c r="A1195" s="110">
        <v>724</v>
      </c>
      <c r="B1195" s="100">
        <v>39989</v>
      </c>
      <c r="C1195" s="84" t="s">
        <v>869</v>
      </c>
      <c r="D1195" s="101">
        <v>466.75</v>
      </c>
      <c r="E1195" s="83">
        <v>68.4022125</v>
      </c>
      <c r="F1195" s="102" t="s">
        <v>816</v>
      </c>
      <c r="G1195" s="112" t="s">
        <v>1101</v>
      </c>
      <c r="H1195" s="112" t="s">
        <v>538</v>
      </c>
      <c r="I1195" s="84" t="s">
        <v>877</v>
      </c>
      <c r="J1195" s="73" t="s">
        <v>455</v>
      </c>
      <c r="K1195" s="85"/>
      <c r="L1195" s="84" t="s">
        <v>817</v>
      </c>
    </row>
    <row r="1196" spans="1:12" ht="19.5" customHeight="1">
      <c r="A1196" s="110">
        <v>731</v>
      </c>
      <c r="B1196" s="100">
        <v>39989</v>
      </c>
      <c r="C1196" s="84" t="s">
        <v>869</v>
      </c>
      <c r="D1196" s="101">
        <v>280.05</v>
      </c>
      <c r="E1196" s="83">
        <v>41.04132750000001</v>
      </c>
      <c r="F1196" s="102" t="s">
        <v>870</v>
      </c>
      <c r="G1196" s="84" t="s">
        <v>580</v>
      </c>
      <c r="H1196" s="73" t="s">
        <v>896</v>
      </c>
      <c r="I1196" s="84" t="s">
        <v>877</v>
      </c>
      <c r="J1196" s="73" t="s">
        <v>455</v>
      </c>
      <c r="K1196" s="85"/>
      <c r="L1196" s="84" t="s">
        <v>539</v>
      </c>
    </row>
    <row r="1197" spans="1:12" ht="19.5" customHeight="1">
      <c r="A1197" s="110">
        <v>792</v>
      </c>
      <c r="B1197" s="100">
        <v>39989</v>
      </c>
      <c r="C1197" s="84" t="s">
        <v>581</v>
      </c>
      <c r="D1197" s="101">
        <v>4000</v>
      </c>
      <c r="E1197" s="83">
        <v>586.2000000000002</v>
      </c>
      <c r="F1197" s="102" t="s">
        <v>845</v>
      </c>
      <c r="G1197" s="84" t="s">
        <v>580</v>
      </c>
      <c r="H1197" s="73" t="s">
        <v>538</v>
      </c>
      <c r="I1197" s="84" t="s">
        <v>877</v>
      </c>
      <c r="J1197" s="73" t="s">
        <v>455</v>
      </c>
      <c r="K1197" s="85"/>
      <c r="L1197" s="84" t="s">
        <v>539</v>
      </c>
    </row>
    <row r="1198" spans="1:12" ht="19.5" customHeight="1">
      <c r="A1198" s="110">
        <v>739</v>
      </c>
      <c r="B1198" s="100">
        <v>40019</v>
      </c>
      <c r="C1198" s="84" t="s">
        <v>869</v>
      </c>
      <c r="D1198" s="101">
        <v>280.05</v>
      </c>
      <c r="E1198" s="83">
        <v>41.05299625000001</v>
      </c>
      <c r="F1198" s="102" t="s">
        <v>870</v>
      </c>
      <c r="G1198" s="84" t="s">
        <v>580</v>
      </c>
      <c r="H1198" s="73" t="s">
        <v>538</v>
      </c>
      <c r="I1198" s="84" t="s">
        <v>877</v>
      </c>
      <c r="J1198" s="73" t="s">
        <v>455</v>
      </c>
      <c r="K1198" s="85"/>
      <c r="L1198" s="84" t="s">
        <v>817</v>
      </c>
    </row>
    <row r="1199" spans="1:12" ht="19.5" customHeight="1">
      <c r="A1199" s="110">
        <v>798</v>
      </c>
      <c r="B1199" s="100">
        <v>40019</v>
      </c>
      <c r="C1199" s="84" t="s">
        <v>581</v>
      </c>
      <c r="D1199" s="101">
        <v>2000</v>
      </c>
      <c r="E1199" s="83">
        <v>293.18333333333334</v>
      </c>
      <c r="F1199" s="102" t="s">
        <v>845</v>
      </c>
      <c r="G1199" s="84" t="s">
        <v>580</v>
      </c>
      <c r="H1199" s="73" t="s">
        <v>538</v>
      </c>
      <c r="I1199" s="84" t="s">
        <v>877</v>
      </c>
      <c r="J1199" s="73" t="s">
        <v>455</v>
      </c>
      <c r="K1199" s="85"/>
      <c r="L1199" s="84" t="s">
        <v>539</v>
      </c>
    </row>
    <row r="1200" spans="1:12" ht="19.5" customHeight="1">
      <c r="A1200" s="110">
        <v>748</v>
      </c>
      <c r="B1200" s="100">
        <v>40050</v>
      </c>
      <c r="C1200" s="84" t="s">
        <v>869</v>
      </c>
      <c r="D1200" s="101">
        <v>280.05</v>
      </c>
      <c r="E1200" s="83">
        <v>41.05533</v>
      </c>
      <c r="F1200" s="102" t="s">
        <v>870</v>
      </c>
      <c r="G1200" s="84" t="s">
        <v>580</v>
      </c>
      <c r="H1200" s="121" t="s">
        <v>538</v>
      </c>
      <c r="I1200" s="84" t="s">
        <v>877</v>
      </c>
      <c r="J1200" s="73" t="s">
        <v>455</v>
      </c>
      <c r="K1200" s="85"/>
      <c r="L1200" s="84" t="s">
        <v>539</v>
      </c>
    </row>
    <row r="1201" spans="1:12" ht="19.5" customHeight="1">
      <c r="A1201" s="110">
        <v>805</v>
      </c>
      <c r="B1201" s="100">
        <v>40050</v>
      </c>
      <c r="C1201" s="84" t="s">
        <v>581</v>
      </c>
      <c r="D1201" s="101">
        <v>500</v>
      </c>
      <c r="E1201" s="83">
        <v>73.3</v>
      </c>
      <c r="F1201" s="102" t="s">
        <v>845</v>
      </c>
      <c r="G1201" s="84" t="s">
        <v>580</v>
      </c>
      <c r="H1201" s="73" t="s">
        <v>538</v>
      </c>
      <c r="I1201" s="84" t="s">
        <v>877</v>
      </c>
      <c r="J1201" s="73" t="s">
        <v>455</v>
      </c>
      <c r="K1201" s="85"/>
      <c r="L1201" s="84" t="s">
        <v>539</v>
      </c>
    </row>
    <row r="1202" spans="1:13" ht="19.5" customHeight="1">
      <c r="A1202" s="109">
        <v>683</v>
      </c>
      <c r="B1202" s="72">
        <v>40056</v>
      </c>
      <c r="C1202" s="73" t="s">
        <v>243</v>
      </c>
      <c r="D1202" s="74">
        <v>300</v>
      </c>
      <c r="E1202" s="83">
        <v>43.970714285714294</v>
      </c>
      <c r="F1202" s="76" t="s">
        <v>244</v>
      </c>
      <c r="G1202" s="73" t="s">
        <v>580</v>
      </c>
      <c r="H1202" s="73" t="s">
        <v>538</v>
      </c>
      <c r="I1202" s="73" t="s">
        <v>532</v>
      </c>
      <c r="J1202" s="73" t="s">
        <v>455</v>
      </c>
      <c r="K1202" s="73" t="s">
        <v>837</v>
      </c>
      <c r="L1202" s="73" t="s">
        <v>539</v>
      </c>
      <c r="M1202" s="77"/>
    </row>
    <row r="1203" spans="1:12" ht="19.5" customHeight="1">
      <c r="A1203" s="110">
        <v>753</v>
      </c>
      <c r="B1203" s="100">
        <v>40081</v>
      </c>
      <c r="C1203" s="84" t="s">
        <v>869</v>
      </c>
      <c r="D1203" s="101">
        <v>466.75</v>
      </c>
      <c r="E1203" s="83">
        <v>68.46755750000001</v>
      </c>
      <c r="F1203" s="102" t="s">
        <v>870</v>
      </c>
      <c r="G1203" s="84" t="s">
        <v>580</v>
      </c>
      <c r="H1203" s="121" t="s">
        <v>538</v>
      </c>
      <c r="I1203" s="84" t="s">
        <v>877</v>
      </c>
      <c r="J1203" s="73" t="s">
        <v>455</v>
      </c>
      <c r="K1203" s="85"/>
      <c r="L1203" s="84" t="s">
        <v>530</v>
      </c>
    </row>
    <row r="1204" spans="1:12" ht="19.5" customHeight="1">
      <c r="A1204" s="110">
        <v>754</v>
      </c>
      <c r="B1204" s="100">
        <v>40081</v>
      </c>
      <c r="C1204" s="84" t="s">
        <v>869</v>
      </c>
      <c r="D1204" s="101">
        <v>466.75</v>
      </c>
      <c r="E1204" s="83">
        <v>68.46755750000001</v>
      </c>
      <c r="F1204" s="102" t="s">
        <v>870</v>
      </c>
      <c r="G1204" s="84" t="s">
        <v>580</v>
      </c>
      <c r="H1204" s="121" t="s">
        <v>538</v>
      </c>
      <c r="I1204" s="84" t="s">
        <v>877</v>
      </c>
      <c r="J1204" s="73" t="s">
        <v>455</v>
      </c>
      <c r="K1204" s="85"/>
      <c r="L1204" s="84" t="s">
        <v>539</v>
      </c>
    </row>
    <row r="1205" spans="1:12" ht="19.5" customHeight="1">
      <c r="A1205" s="110">
        <v>757</v>
      </c>
      <c r="B1205" s="100">
        <v>40081</v>
      </c>
      <c r="C1205" s="84" t="s">
        <v>869</v>
      </c>
      <c r="D1205" s="101">
        <v>280.05</v>
      </c>
      <c r="E1205" s="83">
        <v>41.080534500000006</v>
      </c>
      <c r="F1205" s="102" t="s">
        <v>870</v>
      </c>
      <c r="G1205" s="84" t="s">
        <v>580</v>
      </c>
      <c r="H1205" s="121" t="s">
        <v>538</v>
      </c>
      <c r="I1205" s="84" t="s">
        <v>877</v>
      </c>
      <c r="J1205" s="73" t="s">
        <v>455</v>
      </c>
      <c r="K1205" s="85"/>
      <c r="L1205" s="84" t="s">
        <v>817</v>
      </c>
    </row>
    <row r="1206" spans="1:12" ht="19.5" customHeight="1">
      <c r="A1206" s="110">
        <v>811</v>
      </c>
      <c r="B1206" s="100">
        <v>40081</v>
      </c>
      <c r="C1206" s="84" t="s">
        <v>581</v>
      </c>
      <c r="D1206" s="101">
        <v>500</v>
      </c>
      <c r="E1206" s="83">
        <v>73.34500000000001</v>
      </c>
      <c r="F1206" s="102" t="s">
        <v>845</v>
      </c>
      <c r="G1206" s="84" t="s">
        <v>580</v>
      </c>
      <c r="H1206" s="73" t="s">
        <v>538</v>
      </c>
      <c r="I1206" s="84" t="s">
        <v>877</v>
      </c>
      <c r="J1206" s="73" t="s">
        <v>455</v>
      </c>
      <c r="K1206" s="85"/>
      <c r="L1206" s="84" t="s">
        <v>817</v>
      </c>
    </row>
    <row r="1207" spans="1:13" ht="19.5" customHeight="1">
      <c r="A1207" s="109">
        <v>830</v>
      </c>
      <c r="B1207" s="72">
        <v>40081</v>
      </c>
      <c r="C1207" s="73" t="s">
        <v>243</v>
      </c>
      <c r="D1207" s="74">
        <v>300</v>
      </c>
      <c r="E1207" s="75">
        <v>44.007</v>
      </c>
      <c r="F1207" s="76" t="s">
        <v>244</v>
      </c>
      <c r="G1207" s="73" t="s">
        <v>580</v>
      </c>
      <c r="H1207" s="73" t="s">
        <v>538</v>
      </c>
      <c r="I1207" s="73" t="s">
        <v>532</v>
      </c>
      <c r="J1207" s="73" t="s">
        <v>455</v>
      </c>
      <c r="K1207" s="73" t="s">
        <v>837</v>
      </c>
      <c r="L1207" s="73" t="s">
        <v>539</v>
      </c>
      <c r="M1207" s="77"/>
    </row>
    <row r="1208" spans="1:12" ht="19.5" customHeight="1">
      <c r="A1208" s="110">
        <v>10413</v>
      </c>
      <c r="B1208" s="100">
        <v>40111</v>
      </c>
      <c r="C1208" s="84" t="s">
        <v>581</v>
      </c>
      <c r="D1208" s="101">
        <v>500</v>
      </c>
      <c r="E1208" s="83">
        <v>66.67727272727274</v>
      </c>
      <c r="F1208" s="102" t="s">
        <v>845</v>
      </c>
      <c r="G1208" s="84" t="s">
        <v>580</v>
      </c>
      <c r="H1208" s="73" t="s">
        <v>538</v>
      </c>
      <c r="I1208" s="84" t="s">
        <v>877</v>
      </c>
      <c r="J1208" s="73" t="s">
        <v>455</v>
      </c>
      <c r="K1208" s="85" t="s">
        <v>535</v>
      </c>
      <c r="L1208" s="84" t="s">
        <v>539</v>
      </c>
    </row>
    <row r="1209" spans="1:13" ht="19.5" customHeight="1">
      <c r="A1209" s="109">
        <v>860</v>
      </c>
      <c r="B1209" s="72">
        <v>40115</v>
      </c>
      <c r="C1209" s="73" t="s">
        <v>125</v>
      </c>
      <c r="D1209" s="74">
        <v>140</v>
      </c>
      <c r="E1209" s="75">
        <v>20.5366</v>
      </c>
      <c r="F1209" s="76" t="s">
        <v>126</v>
      </c>
      <c r="G1209" s="73" t="s">
        <v>580</v>
      </c>
      <c r="H1209" s="73" t="s">
        <v>538</v>
      </c>
      <c r="I1209" s="73" t="s">
        <v>532</v>
      </c>
      <c r="J1209" s="73" t="s">
        <v>455</v>
      </c>
      <c r="K1209" s="73" t="s">
        <v>127</v>
      </c>
      <c r="L1209" s="73" t="s">
        <v>539</v>
      </c>
      <c r="M1209" s="96"/>
    </row>
    <row r="1210" spans="1:13" ht="19.5" customHeight="1">
      <c r="A1210" s="109">
        <v>867</v>
      </c>
      <c r="B1210" s="72">
        <v>40115</v>
      </c>
      <c r="C1210" s="73" t="s">
        <v>243</v>
      </c>
      <c r="D1210" s="74">
        <v>300</v>
      </c>
      <c r="E1210" s="75">
        <v>44.007</v>
      </c>
      <c r="F1210" s="76" t="s">
        <v>244</v>
      </c>
      <c r="G1210" s="73" t="s">
        <v>580</v>
      </c>
      <c r="H1210" s="73" t="s">
        <v>538</v>
      </c>
      <c r="I1210" s="73" t="s">
        <v>532</v>
      </c>
      <c r="J1210" s="73" t="s">
        <v>455</v>
      </c>
      <c r="K1210" s="73" t="s">
        <v>837</v>
      </c>
      <c r="L1210" s="73" t="s">
        <v>539</v>
      </c>
      <c r="M1210" s="77"/>
    </row>
    <row r="1211" spans="1:12" ht="19.5" customHeight="1">
      <c r="A1211" s="109">
        <v>1046</v>
      </c>
      <c r="B1211" s="72">
        <v>40142</v>
      </c>
      <c r="C1211" s="73" t="s">
        <v>243</v>
      </c>
      <c r="D1211" s="74">
        <v>600</v>
      </c>
      <c r="E1211" s="75">
        <v>87.99</v>
      </c>
      <c r="F1211" s="76" t="s">
        <v>244</v>
      </c>
      <c r="G1211" s="73" t="s">
        <v>580</v>
      </c>
      <c r="H1211" s="73" t="s">
        <v>538</v>
      </c>
      <c r="I1211" s="73" t="s">
        <v>532</v>
      </c>
      <c r="J1211" s="73" t="s">
        <v>455</v>
      </c>
      <c r="K1211" s="73" t="s">
        <v>837</v>
      </c>
      <c r="L1211" s="73" t="s">
        <v>539</v>
      </c>
    </row>
    <row r="1212" spans="1:12" ht="19.5" customHeight="1">
      <c r="A1212" s="131">
        <v>1052</v>
      </c>
      <c r="B1212" s="80">
        <v>40172</v>
      </c>
      <c r="C1212" s="81" t="s">
        <v>243</v>
      </c>
      <c r="D1212" s="82">
        <v>1000</v>
      </c>
      <c r="E1212" s="114">
        <v>146.67</v>
      </c>
      <c r="F1212" s="115" t="s">
        <v>244</v>
      </c>
      <c r="G1212" s="84" t="s">
        <v>952</v>
      </c>
      <c r="H1212" s="81" t="s">
        <v>538</v>
      </c>
      <c r="I1212" s="81" t="s">
        <v>375</v>
      </c>
      <c r="J1212" s="73" t="s">
        <v>455</v>
      </c>
      <c r="K1212" s="81" t="s">
        <v>837</v>
      </c>
      <c r="L1212" s="81" t="s">
        <v>539</v>
      </c>
    </row>
    <row r="1213" spans="1:13" ht="19.5" customHeight="1">
      <c r="A1213" s="109">
        <v>425</v>
      </c>
      <c r="B1213" s="72">
        <v>39842</v>
      </c>
      <c r="C1213" s="73" t="s">
        <v>866</v>
      </c>
      <c r="D1213" s="74" t="s">
        <v>530</v>
      </c>
      <c r="E1213" s="75">
        <v>39.95</v>
      </c>
      <c r="F1213" s="76" t="s">
        <v>1102</v>
      </c>
      <c r="G1213" s="73" t="s">
        <v>1103</v>
      </c>
      <c r="H1213" s="73" t="s">
        <v>538</v>
      </c>
      <c r="I1213" s="73" t="s">
        <v>532</v>
      </c>
      <c r="J1213" s="73" t="s">
        <v>455</v>
      </c>
      <c r="K1213" s="73" t="s">
        <v>533</v>
      </c>
      <c r="L1213" s="73" t="s">
        <v>530</v>
      </c>
      <c r="M1213" s="77"/>
    </row>
    <row r="1214" spans="1:13" ht="19.5" customHeight="1">
      <c r="A1214" s="109">
        <v>420</v>
      </c>
      <c r="B1214" s="72">
        <v>39979</v>
      </c>
      <c r="C1214" s="73" t="s">
        <v>157</v>
      </c>
      <c r="D1214" s="74" t="s">
        <v>530</v>
      </c>
      <c r="E1214" s="75">
        <v>11.01</v>
      </c>
      <c r="F1214" s="76" t="s">
        <v>834</v>
      </c>
      <c r="G1214" s="73" t="s">
        <v>867</v>
      </c>
      <c r="H1214" s="73" t="s">
        <v>538</v>
      </c>
      <c r="I1214" s="73" t="s">
        <v>532</v>
      </c>
      <c r="J1214" s="73" t="s">
        <v>455</v>
      </c>
      <c r="K1214" s="73" t="s">
        <v>533</v>
      </c>
      <c r="L1214" s="73" t="s">
        <v>530</v>
      </c>
      <c r="M1214" s="77"/>
    </row>
    <row r="1215" spans="1:13" ht="19.5" customHeight="1">
      <c r="A1215" s="109">
        <v>421</v>
      </c>
      <c r="B1215" s="72">
        <v>39979</v>
      </c>
      <c r="C1215" s="73" t="s">
        <v>154</v>
      </c>
      <c r="D1215" s="74" t="s">
        <v>530</v>
      </c>
      <c r="E1215" s="75">
        <v>8.19</v>
      </c>
      <c r="F1215" s="76" t="s">
        <v>834</v>
      </c>
      <c r="G1215" s="73" t="s">
        <v>867</v>
      </c>
      <c r="H1215" s="73" t="s">
        <v>538</v>
      </c>
      <c r="I1215" s="73" t="s">
        <v>532</v>
      </c>
      <c r="J1215" s="73" t="s">
        <v>455</v>
      </c>
      <c r="K1215" s="73" t="s">
        <v>533</v>
      </c>
      <c r="L1215" s="73" t="s">
        <v>530</v>
      </c>
      <c r="M1215" s="77"/>
    </row>
    <row r="1216" spans="1:13" ht="19.5" customHeight="1">
      <c r="A1216" s="109">
        <v>645</v>
      </c>
      <c r="B1216" s="72">
        <v>40059</v>
      </c>
      <c r="C1216" s="73" t="s">
        <v>285</v>
      </c>
      <c r="D1216" s="74">
        <v>3000</v>
      </c>
      <c r="E1216" s="75">
        <v>440.07</v>
      </c>
      <c r="F1216" s="76" t="s">
        <v>286</v>
      </c>
      <c r="G1216" s="73" t="s">
        <v>867</v>
      </c>
      <c r="H1216" s="73" t="s">
        <v>538</v>
      </c>
      <c r="I1216" s="73" t="s">
        <v>532</v>
      </c>
      <c r="J1216" s="73" t="s">
        <v>455</v>
      </c>
      <c r="K1216" s="73" t="s">
        <v>533</v>
      </c>
      <c r="L1216" s="73" t="s">
        <v>539</v>
      </c>
      <c r="M1216" s="96"/>
    </row>
    <row r="1217" spans="1:13" ht="19.5" customHeight="1">
      <c r="A1217" s="109">
        <v>918</v>
      </c>
      <c r="B1217" s="72">
        <v>40064</v>
      </c>
      <c r="C1217" s="73" t="s">
        <v>517</v>
      </c>
      <c r="D1217" s="74">
        <v>820</v>
      </c>
      <c r="E1217" s="75">
        <v>120.2858</v>
      </c>
      <c r="F1217" s="76" t="s">
        <v>273</v>
      </c>
      <c r="G1217" s="73" t="s">
        <v>867</v>
      </c>
      <c r="H1217" s="73" t="s">
        <v>538</v>
      </c>
      <c r="I1217" s="73" t="s">
        <v>532</v>
      </c>
      <c r="J1217" s="73" t="s">
        <v>455</v>
      </c>
      <c r="K1217" s="73" t="s">
        <v>533</v>
      </c>
      <c r="L1217" s="73" t="s">
        <v>539</v>
      </c>
      <c r="M1217" s="96"/>
    </row>
    <row r="1218" spans="1:12" ht="19.5" customHeight="1">
      <c r="A1218" s="109">
        <v>1</v>
      </c>
      <c r="B1218" s="72">
        <v>39814</v>
      </c>
      <c r="C1218" s="73" t="s">
        <v>536</v>
      </c>
      <c r="D1218" s="74" t="s">
        <v>530</v>
      </c>
      <c r="E1218" s="75">
        <v>200</v>
      </c>
      <c r="F1218" s="76" t="s">
        <v>926</v>
      </c>
      <c r="G1218" s="73" t="s">
        <v>537</v>
      </c>
      <c r="H1218" s="73" t="s">
        <v>538</v>
      </c>
      <c r="I1218" s="73" t="s">
        <v>532</v>
      </c>
      <c r="J1218" s="73" t="s">
        <v>455</v>
      </c>
      <c r="K1218" s="73" t="s">
        <v>533</v>
      </c>
      <c r="L1218" s="73" t="s">
        <v>539</v>
      </c>
    </row>
    <row r="1219" spans="1:12" ht="19.5" customHeight="1">
      <c r="A1219" s="109">
        <v>59</v>
      </c>
      <c r="B1219" s="72">
        <v>39845</v>
      </c>
      <c r="C1219" s="73" t="s">
        <v>536</v>
      </c>
      <c r="D1219" s="74" t="s">
        <v>530</v>
      </c>
      <c r="E1219" s="75">
        <v>200</v>
      </c>
      <c r="F1219" s="76" t="s">
        <v>926</v>
      </c>
      <c r="G1219" s="73" t="s">
        <v>537</v>
      </c>
      <c r="H1219" s="73" t="s">
        <v>538</v>
      </c>
      <c r="I1219" s="73" t="s">
        <v>532</v>
      </c>
      <c r="J1219" s="73" t="s">
        <v>455</v>
      </c>
      <c r="K1219" s="73" t="s">
        <v>533</v>
      </c>
      <c r="L1219" s="73" t="s">
        <v>530</v>
      </c>
    </row>
    <row r="1220" spans="1:12" ht="19.5" customHeight="1">
      <c r="A1220" s="109">
        <v>140</v>
      </c>
      <c r="B1220" s="72">
        <v>39873</v>
      </c>
      <c r="C1220" s="73" t="s">
        <v>536</v>
      </c>
      <c r="D1220" s="74" t="s">
        <v>530</v>
      </c>
      <c r="E1220" s="75">
        <v>200</v>
      </c>
      <c r="F1220" s="76" t="s">
        <v>926</v>
      </c>
      <c r="G1220" s="73" t="s">
        <v>537</v>
      </c>
      <c r="H1220" s="73" t="s">
        <v>538</v>
      </c>
      <c r="I1220" s="73" t="s">
        <v>532</v>
      </c>
      <c r="J1220" s="73" t="s">
        <v>455</v>
      </c>
      <c r="K1220" s="73" t="s">
        <v>533</v>
      </c>
      <c r="L1220" s="73" t="s">
        <v>530</v>
      </c>
    </row>
    <row r="1221" spans="1:12" ht="19.5" customHeight="1">
      <c r="A1221" s="109">
        <v>224</v>
      </c>
      <c r="B1221" s="72">
        <v>39904</v>
      </c>
      <c r="C1221" s="73" t="s">
        <v>536</v>
      </c>
      <c r="D1221" s="74" t="s">
        <v>530</v>
      </c>
      <c r="E1221" s="75">
        <v>200</v>
      </c>
      <c r="F1221" s="76" t="s">
        <v>926</v>
      </c>
      <c r="G1221" s="73" t="s">
        <v>537</v>
      </c>
      <c r="H1221" s="73" t="s">
        <v>538</v>
      </c>
      <c r="I1221" s="73" t="s">
        <v>532</v>
      </c>
      <c r="J1221" s="73" t="s">
        <v>455</v>
      </c>
      <c r="K1221" s="73" t="s">
        <v>533</v>
      </c>
      <c r="L1221" s="73" t="s">
        <v>530</v>
      </c>
    </row>
    <row r="1222" spans="1:12" ht="19.5" customHeight="1">
      <c r="A1222" s="109">
        <v>286</v>
      </c>
      <c r="B1222" s="72">
        <v>39934</v>
      </c>
      <c r="C1222" s="73" t="s">
        <v>536</v>
      </c>
      <c r="D1222" s="74" t="s">
        <v>530</v>
      </c>
      <c r="E1222" s="75">
        <v>200</v>
      </c>
      <c r="F1222" s="76" t="s">
        <v>926</v>
      </c>
      <c r="G1222" s="73" t="s">
        <v>537</v>
      </c>
      <c r="H1222" s="73" t="s">
        <v>538</v>
      </c>
      <c r="I1222" s="73" t="s">
        <v>532</v>
      </c>
      <c r="J1222" s="73" t="s">
        <v>455</v>
      </c>
      <c r="K1222" s="73" t="s">
        <v>533</v>
      </c>
      <c r="L1222" s="73" t="s">
        <v>530</v>
      </c>
    </row>
    <row r="1223" spans="1:12" ht="19.5" customHeight="1">
      <c r="A1223" s="109">
        <v>429</v>
      </c>
      <c r="B1223" s="72">
        <v>39965</v>
      </c>
      <c r="C1223" s="73" t="s">
        <v>536</v>
      </c>
      <c r="D1223" s="74" t="s">
        <v>530</v>
      </c>
      <c r="E1223" s="75">
        <v>200</v>
      </c>
      <c r="F1223" s="76" t="s">
        <v>926</v>
      </c>
      <c r="G1223" s="73" t="s">
        <v>537</v>
      </c>
      <c r="H1223" s="73" t="s">
        <v>538</v>
      </c>
      <c r="I1223" s="73" t="s">
        <v>532</v>
      </c>
      <c r="J1223" s="73" t="s">
        <v>455</v>
      </c>
      <c r="K1223" s="73" t="s">
        <v>533</v>
      </c>
      <c r="L1223" s="73" t="s">
        <v>530</v>
      </c>
    </row>
    <row r="1224" spans="1:12" ht="19.5" customHeight="1">
      <c r="A1224" s="109">
        <v>445</v>
      </c>
      <c r="B1224" s="72">
        <v>39995</v>
      </c>
      <c r="C1224" s="73" t="s">
        <v>536</v>
      </c>
      <c r="D1224" s="74" t="s">
        <v>530</v>
      </c>
      <c r="E1224" s="75">
        <v>200</v>
      </c>
      <c r="F1224" s="76" t="s">
        <v>926</v>
      </c>
      <c r="G1224" s="73" t="s">
        <v>537</v>
      </c>
      <c r="H1224" s="73" t="s">
        <v>538</v>
      </c>
      <c r="I1224" s="73" t="s">
        <v>532</v>
      </c>
      <c r="J1224" s="73" t="s">
        <v>455</v>
      </c>
      <c r="K1224" s="73" t="s">
        <v>533</v>
      </c>
      <c r="L1224" s="73" t="s">
        <v>530</v>
      </c>
    </row>
    <row r="1225" spans="1:12" ht="19.5" customHeight="1">
      <c r="A1225" s="109">
        <v>446</v>
      </c>
      <c r="B1225" s="72">
        <v>40026</v>
      </c>
      <c r="C1225" s="73" t="s">
        <v>536</v>
      </c>
      <c r="D1225" s="74" t="s">
        <v>530</v>
      </c>
      <c r="E1225" s="75">
        <v>200</v>
      </c>
      <c r="F1225" s="76" t="s">
        <v>926</v>
      </c>
      <c r="G1225" s="73" t="s">
        <v>537</v>
      </c>
      <c r="H1225" s="73" t="s">
        <v>538</v>
      </c>
      <c r="I1225" s="73" t="s">
        <v>532</v>
      </c>
      <c r="J1225" s="73" t="s">
        <v>455</v>
      </c>
      <c r="K1225" s="73" t="s">
        <v>533</v>
      </c>
      <c r="L1225" s="73" t="s">
        <v>817</v>
      </c>
    </row>
    <row r="1226" spans="1:12" ht="19.5" customHeight="1">
      <c r="A1226" s="109">
        <v>1054</v>
      </c>
      <c r="B1226" s="72">
        <v>40057</v>
      </c>
      <c r="C1226" s="73" t="s">
        <v>536</v>
      </c>
      <c r="D1226" s="74" t="s">
        <v>530</v>
      </c>
      <c r="E1226" s="75">
        <v>200</v>
      </c>
      <c r="F1226" s="76" t="s">
        <v>926</v>
      </c>
      <c r="G1226" s="73" t="s">
        <v>537</v>
      </c>
      <c r="H1226" s="73" t="s">
        <v>538</v>
      </c>
      <c r="I1226" s="73" t="s">
        <v>532</v>
      </c>
      <c r="J1226" s="73" t="s">
        <v>455</v>
      </c>
      <c r="K1226" s="73" t="s">
        <v>533</v>
      </c>
      <c r="L1226" s="73" t="s">
        <v>539</v>
      </c>
    </row>
    <row r="1227" spans="1:12" ht="19.5" customHeight="1">
      <c r="A1227" s="109">
        <v>1055</v>
      </c>
      <c r="B1227" s="72">
        <v>40087</v>
      </c>
      <c r="C1227" s="73" t="s">
        <v>536</v>
      </c>
      <c r="D1227" s="74" t="s">
        <v>530</v>
      </c>
      <c r="E1227" s="75">
        <v>200</v>
      </c>
      <c r="F1227" s="76" t="s">
        <v>926</v>
      </c>
      <c r="G1227" s="73" t="s">
        <v>537</v>
      </c>
      <c r="H1227" s="73" t="s">
        <v>538</v>
      </c>
      <c r="I1227" s="73" t="s">
        <v>532</v>
      </c>
      <c r="J1227" s="73" t="s">
        <v>455</v>
      </c>
      <c r="K1227" s="73" t="s">
        <v>533</v>
      </c>
      <c r="L1227" s="73" t="s">
        <v>539</v>
      </c>
    </row>
    <row r="1228" spans="1:12" ht="19.5" customHeight="1">
      <c r="A1228" s="109">
        <v>1056</v>
      </c>
      <c r="B1228" s="72">
        <v>40118</v>
      </c>
      <c r="C1228" s="73" t="s">
        <v>536</v>
      </c>
      <c r="D1228" s="74" t="s">
        <v>530</v>
      </c>
      <c r="E1228" s="75">
        <v>200</v>
      </c>
      <c r="F1228" s="76" t="s">
        <v>926</v>
      </c>
      <c r="G1228" s="73" t="s">
        <v>537</v>
      </c>
      <c r="H1228" s="73" t="s">
        <v>538</v>
      </c>
      <c r="I1228" s="73" t="s">
        <v>532</v>
      </c>
      <c r="J1228" s="73" t="s">
        <v>455</v>
      </c>
      <c r="K1228" s="73" t="s">
        <v>533</v>
      </c>
      <c r="L1228" s="73" t="s">
        <v>539</v>
      </c>
    </row>
    <row r="1229" spans="1:13" ht="19.5" customHeight="1">
      <c r="A1229" s="109">
        <v>1057</v>
      </c>
      <c r="B1229" s="72">
        <v>40148</v>
      </c>
      <c r="C1229" s="73" t="s">
        <v>536</v>
      </c>
      <c r="D1229" s="74" t="s">
        <v>530</v>
      </c>
      <c r="E1229" s="75">
        <v>200</v>
      </c>
      <c r="F1229" s="76" t="s">
        <v>926</v>
      </c>
      <c r="G1229" s="73" t="s">
        <v>537</v>
      </c>
      <c r="H1229" s="73" t="s">
        <v>538</v>
      </c>
      <c r="I1229" s="73" t="s">
        <v>532</v>
      </c>
      <c r="J1229" s="73" t="s">
        <v>455</v>
      </c>
      <c r="K1229" s="73" t="s">
        <v>533</v>
      </c>
      <c r="L1229" s="73" t="s">
        <v>539</v>
      </c>
      <c r="M1229" s="77"/>
    </row>
    <row r="1230" spans="1:13" ht="19.5" customHeight="1">
      <c r="A1230" s="109">
        <v>22</v>
      </c>
      <c r="B1230" s="72">
        <v>39828</v>
      </c>
      <c r="C1230" s="73" t="s">
        <v>800</v>
      </c>
      <c r="D1230" s="74">
        <v>150</v>
      </c>
      <c r="E1230" s="75">
        <v>21.9825</v>
      </c>
      <c r="F1230" s="76" t="s">
        <v>801</v>
      </c>
      <c r="G1230" s="73" t="s">
        <v>531</v>
      </c>
      <c r="H1230" s="73" t="s">
        <v>538</v>
      </c>
      <c r="I1230" s="73" t="s">
        <v>532</v>
      </c>
      <c r="J1230" s="73" t="s">
        <v>455</v>
      </c>
      <c r="K1230" s="73" t="s">
        <v>533</v>
      </c>
      <c r="L1230" s="73" t="s">
        <v>530</v>
      </c>
      <c r="M1230" s="77"/>
    </row>
    <row r="1231" spans="1:13" ht="19.5" customHeight="1">
      <c r="A1231" s="109">
        <v>37</v>
      </c>
      <c r="B1231" s="72">
        <v>39835</v>
      </c>
      <c r="C1231" s="73" t="s">
        <v>571</v>
      </c>
      <c r="D1231" s="74">
        <v>671.5</v>
      </c>
      <c r="E1231" s="75">
        <v>98.4083</v>
      </c>
      <c r="F1231" s="76" t="s">
        <v>572</v>
      </c>
      <c r="G1231" s="73" t="s">
        <v>531</v>
      </c>
      <c r="H1231" s="73" t="s">
        <v>538</v>
      </c>
      <c r="I1231" s="73" t="s">
        <v>532</v>
      </c>
      <c r="J1231" s="73" t="s">
        <v>455</v>
      </c>
      <c r="K1231" s="73" t="s">
        <v>535</v>
      </c>
      <c r="L1231" s="73" t="s">
        <v>530</v>
      </c>
      <c r="M1231" s="77"/>
    </row>
    <row r="1232" spans="1:13" ht="19.5" customHeight="1">
      <c r="A1232" s="109">
        <v>67</v>
      </c>
      <c r="B1232" s="72">
        <v>39848</v>
      </c>
      <c r="C1232" s="73" t="s">
        <v>897</v>
      </c>
      <c r="D1232" s="74">
        <v>50</v>
      </c>
      <c r="E1232" s="75">
        <v>7.325</v>
      </c>
      <c r="F1232" s="76" t="s">
        <v>801</v>
      </c>
      <c r="G1232" s="73" t="s">
        <v>531</v>
      </c>
      <c r="H1232" s="73" t="s">
        <v>538</v>
      </c>
      <c r="I1232" s="73" t="s">
        <v>532</v>
      </c>
      <c r="J1232" s="73" t="s">
        <v>455</v>
      </c>
      <c r="K1232" s="73" t="s">
        <v>533</v>
      </c>
      <c r="L1232" s="73" t="s">
        <v>530</v>
      </c>
      <c r="M1232" s="77"/>
    </row>
    <row r="1233" spans="1:13" ht="19.5" customHeight="1">
      <c r="A1233" s="109">
        <v>678</v>
      </c>
      <c r="B1233" s="72">
        <v>39861</v>
      </c>
      <c r="C1233" s="73" t="s">
        <v>832</v>
      </c>
      <c r="D1233" s="74">
        <v>379.6</v>
      </c>
      <c r="E1233" s="75">
        <v>55.6114</v>
      </c>
      <c r="F1233" s="76" t="s">
        <v>913</v>
      </c>
      <c r="G1233" s="73" t="s">
        <v>531</v>
      </c>
      <c r="H1233" s="73" t="s">
        <v>538</v>
      </c>
      <c r="I1233" s="73" t="s">
        <v>532</v>
      </c>
      <c r="J1233" s="73" t="s">
        <v>455</v>
      </c>
      <c r="K1233" s="73" t="s">
        <v>533</v>
      </c>
      <c r="L1233" s="73" t="s">
        <v>539</v>
      </c>
      <c r="M1233" s="77"/>
    </row>
    <row r="1234" spans="1:13" ht="19.5" customHeight="1">
      <c r="A1234" s="109">
        <v>166</v>
      </c>
      <c r="B1234" s="72">
        <v>39882</v>
      </c>
      <c r="C1234" s="73" t="s">
        <v>976</v>
      </c>
      <c r="D1234" s="74">
        <v>253.4</v>
      </c>
      <c r="E1234" s="75">
        <v>37.1231</v>
      </c>
      <c r="F1234" s="76" t="s">
        <v>572</v>
      </c>
      <c r="G1234" s="73" t="s">
        <v>531</v>
      </c>
      <c r="H1234" s="73" t="s">
        <v>538</v>
      </c>
      <c r="I1234" s="134" t="s">
        <v>532</v>
      </c>
      <c r="J1234" s="73" t="s">
        <v>455</v>
      </c>
      <c r="K1234" s="73" t="s">
        <v>533</v>
      </c>
      <c r="L1234" s="73" t="s">
        <v>539</v>
      </c>
      <c r="M1234" s="77"/>
    </row>
    <row r="1235" spans="1:13" ht="19.5" customHeight="1">
      <c r="A1235" s="109">
        <v>221</v>
      </c>
      <c r="B1235" s="72">
        <v>39903</v>
      </c>
      <c r="C1235" s="73" t="s">
        <v>897</v>
      </c>
      <c r="D1235" s="74">
        <v>50</v>
      </c>
      <c r="E1235" s="75">
        <v>7.325</v>
      </c>
      <c r="F1235" s="76" t="s">
        <v>801</v>
      </c>
      <c r="G1235" s="73" t="s">
        <v>531</v>
      </c>
      <c r="H1235" s="73" t="s">
        <v>538</v>
      </c>
      <c r="I1235" s="73" t="s">
        <v>532</v>
      </c>
      <c r="J1235" s="73" t="s">
        <v>455</v>
      </c>
      <c r="K1235" s="73" t="s">
        <v>535</v>
      </c>
      <c r="L1235" s="73" t="s">
        <v>530</v>
      </c>
      <c r="M1235" s="77"/>
    </row>
    <row r="1236" spans="1:13" ht="19.5" customHeight="1">
      <c r="A1236" s="109">
        <v>677</v>
      </c>
      <c r="B1236" s="72">
        <v>39903</v>
      </c>
      <c r="C1236" s="73" t="s">
        <v>1099</v>
      </c>
      <c r="D1236" s="74">
        <v>50</v>
      </c>
      <c r="E1236" s="75">
        <v>7.325</v>
      </c>
      <c r="F1236" s="76" t="s">
        <v>801</v>
      </c>
      <c r="G1236" s="73" t="s">
        <v>531</v>
      </c>
      <c r="H1236" s="73" t="s">
        <v>538</v>
      </c>
      <c r="I1236" s="73" t="s">
        <v>532</v>
      </c>
      <c r="J1236" s="73" t="s">
        <v>455</v>
      </c>
      <c r="K1236" s="73" t="s">
        <v>535</v>
      </c>
      <c r="L1236" s="73" t="s">
        <v>539</v>
      </c>
      <c r="M1236" s="77"/>
    </row>
    <row r="1237" spans="1:13" ht="19.5" customHeight="1">
      <c r="A1237" s="109">
        <v>285</v>
      </c>
      <c r="B1237" s="72">
        <v>39933</v>
      </c>
      <c r="C1237" s="73" t="s">
        <v>839</v>
      </c>
      <c r="D1237" s="74">
        <v>681.1</v>
      </c>
      <c r="E1237" s="75">
        <v>99.8356</v>
      </c>
      <c r="F1237" s="76" t="s">
        <v>572</v>
      </c>
      <c r="G1237" s="73" t="s">
        <v>531</v>
      </c>
      <c r="H1237" s="73" t="s">
        <v>538</v>
      </c>
      <c r="I1237" s="73" t="s">
        <v>532</v>
      </c>
      <c r="J1237" s="73" t="s">
        <v>455</v>
      </c>
      <c r="K1237" s="73" t="s">
        <v>533</v>
      </c>
      <c r="L1237" s="73" t="s">
        <v>539</v>
      </c>
      <c r="M1237" s="77"/>
    </row>
    <row r="1238" spans="1:13" ht="19.5" customHeight="1">
      <c r="A1238" s="109">
        <v>438</v>
      </c>
      <c r="B1238" s="72">
        <v>39937</v>
      </c>
      <c r="C1238" s="73" t="s">
        <v>164</v>
      </c>
      <c r="D1238" s="74" t="s">
        <v>530</v>
      </c>
      <c r="E1238" s="75">
        <v>50</v>
      </c>
      <c r="F1238" s="76" t="s">
        <v>165</v>
      </c>
      <c r="G1238" s="73" t="s">
        <v>531</v>
      </c>
      <c r="H1238" s="73" t="s">
        <v>538</v>
      </c>
      <c r="I1238" s="73" t="s">
        <v>532</v>
      </c>
      <c r="J1238" s="73" t="s">
        <v>455</v>
      </c>
      <c r="K1238" s="73" t="s">
        <v>533</v>
      </c>
      <c r="L1238" s="73" t="s">
        <v>530</v>
      </c>
      <c r="M1238" s="96"/>
    </row>
    <row r="1239" spans="1:13" ht="19.5" customHeight="1">
      <c r="A1239" s="109">
        <v>600</v>
      </c>
      <c r="B1239" s="72">
        <v>39937</v>
      </c>
      <c r="C1239" s="73" t="s">
        <v>84</v>
      </c>
      <c r="D1239" s="74" t="s">
        <v>530</v>
      </c>
      <c r="E1239" s="75">
        <v>50</v>
      </c>
      <c r="F1239" s="76" t="s">
        <v>165</v>
      </c>
      <c r="G1239" s="73" t="s">
        <v>531</v>
      </c>
      <c r="H1239" s="73" t="s">
        <v>538</v>
      </c>
      <c r="I1239" s="73" t="s">
        <v>532</v>
      </c>
      <c r="J1239" s="73" t="s">
        <v>455</v>
      </c>
      <c r="K1239" s="73" t="s">
        <v>533</v>
      </c>
      <c r="L1239" s="73" t="s">
        <v>530</v>
      </c>
      <c r="M1239" s="77"/>
    </row>
    <row r="1240" spans="1:13" ht="19.5" customHeight="1">
      <c r="A1240" s="109">
        <v>353</v>
      </c>
      <c r="B1240" s="72">
        <v>39952</v>
      </c>
      <c r="C1240" s="73" t="s">
        <v>962</v>
      </c>
      <c r="D1240" s="74">
        <v>250</v>
      </c>
      <c r="E1240" s="75">
        <v>36.69</v>
      </c>
      <c r="F1240" s="76" t="s">
        <v>801</v>
      </c>
      <c r="G1240" s="73" t="s">
        <v>531</v>
      </c>
      <c r="H1240" s="73" t="s">
        <v>538</v>
      </c>
      <c r="I1240" s="73" t="s">
        <v>532</v>
      </c>
      <c r="J1240" s="73" t="s">
        <v>455</v>
      </c>
      <c r="K1240" s="73" t="s">
        <v>533</v>
      </c>
      <c r="L1240" s="73" t="s">
        <v>539</v>
      </c>
      <c r="M1240" s="77"/>
    </row>
    <row r="1241" spans="1:13" ht="19.5" customHeight="1">
      <c r="A1241" s="109">
        <v>399</v>
      </c>
      <c r="B1241" s="72">
        <v>39979</v>
      </c>
      <c r="C1241" s="73" t="s">
        <v>155</v>
      </c>
      <c r="D1241" s="74">
        <v>386</v>
      </c>
      <c r="E1241" s="75">
        <v>56.5683</v>
      </c>
      <c r="F1241" s="76" t="s">
        <v>156</v>
      </c>
      <c r="G1241" s="73" t="s">
        <v>531</v>
      </c>
      <c r="H1241" s="73" t="s">
        <v>538</v>
      </c>
      <c r="I1241" s="73" t="s">
        <v>532</v>
      </c>
      <c r="J1241" s="73" t="s">
        <v>455</v>
      </c>
      <c r="K1241" s="73" t="s">
        <v>533</v>
      </c>
      <c r="L1241" s="73" t="s">
        <v>539</v>
      </c>
      <c r="M1241" s="96"/>
    </row>
    <row r="1242" spans="1:13" ht="19.5" customHeight="1">
      <c r="A1242" s="109">
        <v>400</v>
      </c>
      <c r="B1242" s="72">
        <v>39980</v>
      </c>
      <c r="C1242" s="73" t="s">
        <v>976</v>
      </c>
      <c r="D1242" s="74">
        <v>20</v>
      </c>
      <c r="E1242" s="75">
        <v>2.931</v>
      </c>
      <c r="F1242" s="76" t="s">
        <v>638</v>
      </c>
      <c r="G1242" s="73" t="s">
        <v>531</v>
      </c>
      <c r="H1242" s="73" t="s">
        <v>538</v>
      </c>
      <c r="I1242" s="73" t="s">
        <v>532</v>
      </c>
      <c r="J1242" s="73" t="s">
        <v>455</v>
      </c>
      <c r="K1242" s="73" t="s">
        <v>535</v>
      </c>
      <c r="L1242" s="73" t="s">
        <v>539</v>
      </c>
      <c r="M1242" s="77"/>
    </row>
    <row r="1243" spans="1:12" ht="19.5" customHeight="1">
      <c r="A1243" s="110">
        <v>401</v>
      </c>
      <c r="B1243" s="100">
        <v>39981</v>
      </c>
      <c r="C1243" s="84" t="s">
        <v>976</v>
      </c>
      <c r="D1243" s="101">
        <v>155.6</v>
      </c>
      <c r="E1243" s="143">
        <v>22.803179999999998</v>
      </c>
      <c r="F1243" s="111" t="s">
        <v>572</v>
      </c>
      <c r="G1243" s="112" t="s">
        <v>531</v>
      </c>
      <c r="H1243" s="112" t="s">
        <v>538</v>
      </c>
      <c r="I1243" s="84" t="s">
        <v>877</v>
      </c>
      <c r="J1243" s="73" t="s">
        <v>455</v>
      </c>
      <c r="K1243" s="85"/>
      <c r="L1243" s="84" t="s">
        <v>539</v>
      </c>
    </row>
    <row r="1244" spans="1:13" ht="19.5" customHeight="1">
      <c r="A1244" s="109">
        <v>522</v>
      </c>
      <c r="B1244" s="72">
        <v>40001</v>
      </c>
      <c r="C1244" s="73" t="s">
        <v>962</v>
      </c>
      <c r="D1244" s="74">
        <v>50</v>
      </c>
      <c r="E1244" s="75">
        <v>7.3295</v>
      </c>
      <c r="F1244" s="76" t="s">
        <v>801</v>
      </c>
      <c r="G1244" s="73" t="s">
        <v>531</v>
      </c>
      <c r="H1244" s="73" t="s">
        <v>538</v>
      </c>
      <c r="I1244" s="73" t="s">
        <v>532</v>
      </c>
      <c r="J1244" s="73" t="s">
        <v>455</v>
      </c>
      <c r="K1244" s="73" t="s">
        <v>533</v>
      </c>
      <c r="L1244" s="73" t="s">
        <v>539</v>
      </c>
      <c r="M1244" s="77"/>
    </row>
    <row r="1245" spans="1:13" ht="19.5" customHeight="1">
      <c r="A1245" s="109">
        <v>642</v>
      </c>
      <c r="B1245" s="72">
        <v>40002</v>
      </c>
      <c r="C1245" s="73" t="s">
        <v>216</v>
      </c>
      <c r="D1245" s="74">
        <v>27</v>
      </c>
      <c r="E1245" s="75">
        <v>3.9579</v>
      </c>
      <c r="F1245" s="76" t="s">
        <v>638</v>
      </c>
      <c r="G1245" s="73" t="s">
        <v>531</v>
      </c>
      <c r="H1245" s="73" t="s">
        <v>538</v>
      </c>
      <c r="I1245" s="73" t="s">
        <v>532</v>
      </c>
      <c r="J1245" s="73" t="s">
        <v>455</v>
      </c>
      <c r="K1245" s="73" t="s">
        <v>533</v>
      </c>
      <c r="L1245" s="73" t="s">
        <v>539</v>
      </c>
      <c r="M1245" s="77"/>
    </row>
    <row r="1246" spans="1:13" ht="19.5" customHeight="1">
      <c r="A1246" s="109">
        <v>530</v>
      </c>
      <c r="B1246" s="72">
        <v>40010</v>
      </c>
      <c r="C1246" s="73" t="s">
        <v>622</v>
      </c>
      <c r="D1246" s="74">
        <v>150</v>
      </c>
      <c r="E1246" s="75">
        <v>21.9885</v>
      </c>
      <c r="F1246" s="76" t="s">
        <v>121</v>
      </c>
      <c r="G1246" s="73" t="s">
        <v>531</v>
      </c>
      <c r="H1246" s="73" t="s">
        <v>538</v>
      </c>
      <c r="I1246" s="73" t="s">
        <v>532</v>
      </c>
      <c r="J1246" s="73" t="s">
        <v>455</v>
      </c>
      <c r="K1246" s="73" t="s">
        <v>533</v>
      </c>
      <c r="L1246" s="73" t="s">
        <v>539</v>
      </c>
      <c r="M1246" s="77"/>
    </row>
    <row r="1247" spans="1:13" ht="19.5" customHeight="1">
      <c r="A1247" s="109">
        <v>454</v>
      </c>
      <c r="B1247" s="72">
        <v>40011</v>
      </c>
      <c r="C1247" s="73" t="s">
        <v>623</v>
      </c>
      <c r="D1247" s="74">
        <v>300</v>
      </c>
      <c r="E1247" s="75">
        <v>43.977</v>
      </c>
      <c r="F1247" s="76" t="s">
        <v>121</v>
      </c>
      <c r="G1247" s="73" t="s">
        <v>531</v>
      </c>
      <c r="H1247" s="73" t="s">
        <v>538</v>
      </c>
      <c r="I1247" s="73" t="s">
        <v>532</v>
      </c>
      <c r="J1247" s="73" t="s">
        <v>455</v>
      </c>
      <c r="K1247" s="73" t="s">
        <v>533</v>
      </c>
      <c r="L1247" s="73" t="s">
        <v>539</v>
      </c>
      <c r="M1247" s="77"/>
    </row>
    <row r="1248" spans="1:13" ht="19.5" customHeight="1">
      <c r="A1248" s="109">
        <v>598</v>
      </c>
      <c r="B1248" s="72">
        <v>40025</v>
      </c>
      <c r="C1248" s="73" t="s">
        <v>256</v>
      </c>
      <c r="D1248" s="74">
        <v>242</v>
      </c>
      <c r="E1248" s="75">
        <v>35.4748</v>
      </c>
      <c r="F1248" s="76" t="s">
        <v>257</v>
      </c>
      <c r="G1248" s="73" t="s">
        <v>531</v>
      </c>
      <c r="H1248" s="73" t="s">
        <v>538</v>
      </c>
      <c r="I1248" s="73" t="s">
        <v>532</v>
      </c>
      <c r="J1248" s="73" t="s">
        <v>455</v>
      </c>
      <c r="K1248" s="73" t="s">
        <v>535</v>
      </c>
      <c r="L1248" s="73" t="s">
        <v>539</v>
      </c>
      <c r="M1248" s="77"/>
    </row>
    <row r="1249" spans="1:13" ht="19.5" customHeight="1">
      <c r="A1249" s="109">
        <v>595</v>
      </c>
      <c r="B1249" s="72">
        <v>40029</v>
      </c>
      <c r="C1249" s="73" t="s">
        <v>239</v>
      </c>
      <c r="D1249" s="74">
        <v>124.5</v>
      </c>
      <c r="E1249" s="75">
        <v>18.2492</v>
      </c>
      <c r="F1249" s="76" t="s">
        <v>572</v>
      </c>
      <c r="G1249" s="73" t="s">
        <v>531</v>
      </c>
      <c r="H1249" s="73" t="s">
        <v>538</v>
      </c>
      <c r="I1249" s="73" t="s">
        <v>532</v>
      </c>
      <c r="J1249" s="73" t="s">
        <v>455</v>
      </c>
      <c r="K1249" s="73" t="s">
        <v>535</v>
      </c>
      <c r="L1249" s="73" t="s">
        <v>539</v>
      </c>
      <c r="M1249" s="77"/>
    </row>
    <row r="1250" spans="1:13" ht="19.5" customHeight="1">
      <c r="A1250" s="109">
        <v>599</v>
      </c>
      <c r="B1250" s="72">
        <v>40029</v>
      </c>
      <c r="C1250" s="73" t="s">
        <v>84</v>
      </c>
      <c r="D1250" s="74" t="s">
        <v>530</v>
      </c>
      <c r="E1250" s="75">
        <v>155.4</v>
      </c>
      <c r="F1250" s="76" t="s">
        <v>165</v>
      </c>
      <c r="G1250" s="73" t="s">
        <v>531</v>
      </c>
      <c r="H1250" s="73" t="s">
        <v>538</v>
      </c>
      <c r="I1250" s="73" t="s">
        <v>532</v>
      </c>
      <c r="J1250" s="73" t="s">
        <v>455</v>
      </c>
      <c r="K1250" s="73" t="s">
        <v>533</v>
      </c>
      <c r="L1250" s="73" t="s">
        <v>530</v>
      </c>
      <c r="M1250" s="77"/>
    </row>
    <row r="1251" spans="1:13" ht="19.5" customHeight="1">
      <c r="A1251" s="109">
        <v>452</v>
      </c>
      <c r="B1251" s="72">
        <v>40035</v>
      </c>
      <c r="C1251" s="73" t="s">
        <v>622</v>
      </c>
      <c r="D1251" s="74">
        <v>500</v>
      </c>
      <c r="E1251" s="75">
        <v>73.285</v>
      </c>
      <c r="F1251" s="76" t="s">
        <v>121</v>
      </c>
      <c r="G1251" s="73" t="s">
        <v>531</v>
      </c>
      <c r="H1251" s="73" t="s">
        <v>538</v>
      </c>
      <c r="I1251" s="73" t="s">
        <v>532</v>
      </c>
      <c r="J1251" s="73" t="s">
        <v>455</v>
      </c>
      <c r="K1251" s="73" t="s">
        <v>533</v>
      </c>
      <c r="L1251" s="73" t="s">
        <v>539</v>
      </c>
      <c r="M1251" s="77"/>
    </row>
    <row r="1252" spans="1:13" ht="19.5" customHeight="1">
      <c r="A1252" s="109">
        <v>531</v>
      </c>
      <c r="B1252" s="72">
        <v>40037</v>
      </c>
      <c r="C1252" s="73" t="s">
        <v>174</v>
      </c>
      <c r="D1252" s="74">
        <v>16</v>
      </c>
      <c r="E1252" s="75">
        <v>2.3451</v>
      </c>
      <c r="F1252" s="76" t="s">
        <v>638</v>
      </c>
      <c r="G1252" s="73" t="s">
        <v>531</v>
      </c>
      <c r="H1252" s="73" t="s">
        <v>538</v>
      </c>
      <c r="I1252" s="73" t="s">
        <v>532</v>
      </c>
      <c r="J1252" s="73" t="s">
        <v>455</v>
      </c>
      <c r="K1252" s="73" t="s">
        <v>837</v>
      </c>
      <c r="L1252" s="73" t="s">
        <v>539</v>
      </c>
      <c r="M1252" s="77"/>
    </row>
    <row r="1253" spans="1:13" ht="19.5" customHeight="1">
      <c r="A1253" s="109">
        <v>621</v>
      </c>
      <c r="B1253" s="72">
        <v>40060</v>
      </c>
      <c r="C1253" s="73" t="s">
        <v>149</v>
      </c>
      <c r="D1253" s="74">
        <v>10</v>
      </c>
      <c r="E1253" s="75">
        <v>1.4669</v>
      </c>
      <c r="F1253" s="76" t="s">
        <v>266</v>
      </c>
      <c r="G1253" s="73" t="s">
        <v>531</v>
      </c>
      <c r="H1253" s="73" t="s">
        <v>538</v>
      </c>
      <c r="I1253" s="73" t="s">
        <v>532</v>
      </c>
      <c r="J1253" s="73" t="s">
        <v>455</v>
      </c>
      <c r="K1253" s="73" t="s">
        <v>837</v>
      </c>
      <c r="L1253" s="73" t="s">
        <v>539</v>
      </c>
      <c r="M1253" s="77"/>
    </row>
    <row r="1254" spans="1:13" ht="19.5" customHeight="1">
      <c r="A1254" s="109">
        <v>653</v>
      </c>
      <c r="B1254" s="72">
        <v>40065</v>
      </c>
      <c r="C1254" s="73" t="s">
        <v>755</v>
      </c>
      <c r="D1254" s="74">
        <v>165.3</v>
      </c>
      <c r="E1254" s="75">
        <v>24.2479</v>
      </c>
      <c r="F1254" s="76" t="s">
        <v>572</v>
      </c>
      <c r="G1254" s="73" t="s">
        <v>531</v>
      </c>
      <c r="H1254" s="73" t="s">
        <v>538</v>
      </c>
      <c r="I1254" s="73" t="s">
        <v>532</v>
      </c>
      <c r="J1254" s="73" t="s">
        <v>455</v>
      </c>
      <c r="K1254" s="73" t="s">
        <v>533</v>
      </c>
      <c r="L1254" s="73" t="s">
        <v>539</v>
      </c>
      <c r="M1254" s="77"/>
    </row>
    <row r="1255" spans="1:12" ht="19.5" customHeight="1">
      <c r="A1255" s="110">
        <v>878</v>
      </c>
      <c r="B1255" s="100">
        <v>40120</v>
      </c>
      <c r="C1255" s="84" t="s">
        <v>282</v>
      </c>
      <c r="D1255" s="101">
        <v>101.8</v>
      </c>
      <c r="E1255" s="83">
        <v>14.929432727272728</v>
      </c>
      <c r="F1255" s="111" t="s">
        <v>572</v>
      </c>
      <c r="G1255" s="84" t="s">
        <v>758</v>
      </c>
      <c r="H1255" s="112" t="s">
        <v>538</v>
      </c>
      <c r="I1255" s="84" t="s">
        <v>877</v>
      </c>
      <c r="J1255" s="73" t="s">
        <v>455</v>
      </c>
      <c r="K1255" s="85" t="s">
        <v>535</v>
      </c>
      <c r="L1255" s="84" t="s">
        <v>539</v>
      </c>
    </row>
    <row r="1256" spans="1:13" ht="19.5" customHeight="1">
      <c r="A1256" s="109">
        <v>920</v>
      </c>
      <c r="B1256" s="72">
        <v>40141</v>
      </c>
      <c r="C1256" s="73" t="s">
        <v>776</v>
      </c>
      <c r="D1256" s="74">
        <v>32</v>
      </c>
      <c r="E1256" s="75">
        <v>4.6928</v>
      </c>
      <c r="F1256" s="76" t="s">
        <v>405</v>
      </c>
      <c r="G1256" s="73" t="s">
        <v>531</v>
      </c>
      <c r="H1256" s="73" t="s">
        <v>538</v>
      </c>
      <c r="I1256" s="73" t="s">
        <v>532</v>
      </c>
      <c r="J1256" s="73" t="s">
        <v>455</v>
      </c>
      <c r="K1256" s="73" t="s">
        <v>837</v>
      </c>
      <c r="L1256" s="73" t="s">
        <v>539</v>
      </c>
      <c r="M1256" s="77"/>
    </row>
    <row r="1257" spans="1:13" ht="19.5" customHeight="1">
      <c r="A1257" s="131">
        <v>1012</v>
      </c>
      <c r="B1257" s="80">
        <v>40141</v>
      </c>
      <c r="C1257" s="81" t="s">
        <v>403</v>
      </c>
      <c r="D1257" s="82">
        <v>36</v>
      </c>
      <c r="E1257" s="114">
        <v>5.2794</v>
      </c>
      <c r="F1257" s="115" t="s">
        <v>404</v>
      </c>
      <c r="G1257" s="81" t="s">
        <v>531</v>
      </c>
      <c r="H1257" s="81" t="s">
        <v>538</v>
      </c>
      <c r="I1257" s="81" t="s">
        <v>375</v>
      </c>
      <c r="J1257" s="73" t="s">
        <v>455</v>
      </c>
      <c r="K1257" s="81" t="s">
        <v>837</v>
      </c>
      <c r="L1257" s="81" t="s">
        <v>539</v>
      </c>
      <c r="M1257" s="77"/>
    </row>
    <row r="1258" spans="1:13" ht="19.5" customHeight="1">
      <c r="A1258" s="131">
        <v>929</v>
      </c>
      <c r="B1258" s="80">
        <v>40157</v>
      </c>
      <c r="C1258" s="81" t="s">
        <v>976</v>
      </c>
      <c r="D1258" s="82">
        <v>113.8</v>
      </c>
      <c r="E1258" s="114">
        <v>16.691</v>
      </c>
      <c r="F1258" s="115" t="s">
        <v>572</v>
      </c>
      <c r="G1258" s="81" t="s">
        <v>531</v>
      </c>
      <c r="H1258" s="81" t="s">
        <v>538</v>
      </c>
      <c r="I1258" s="81" t="s">
        <v>375</v>
      </c>
      <c r="J1258" s="73" t="s">
        <v>455</v>
      </c>
      <c r="K1258" s="81" t="s">
        <v>837</v>
      </c>
      <c r="L1258" s="81" t="s">
        <v>539</v>
      </c>
      <c r="M1258" s="77"/>
    </row>
    <row r="1259" spans="1:13" ht="19.5" customHeight="1">
      <c r="A1259" s="131">
        <v>1011</v>
      </c>
      <c r="B1259" s="80">
        <v>40169</v>
      </c>
      <c r="C1259" s="81" t="s">
        <v>403</v>
      </c>
      <c r="D1259" s="82">
        <v>44</v>
      </c>
      <c r="E1259" s="114">
        <v>1.1438</v>
      </c>
      <c r="F1259" s="115" t="s">
        <v>404</v>
      </c>
      <c r="G1259" s="81" t="s">
        <v>531</v>
      </c>
      <c r="H1259" s="81" t="s">
        <v>538</v>
      </c>
      <c r="I1259" s="81" t="s">
        <v>375</v>
      </c>
      <c r="J1259" s="73" t="s">
        <v>455</v>
      </c>
      <c r="K1259" s="81" t="s">
        <v>837</v>
      </c>
      <c r="L1259" s="81" t="s">
        <v>539</v>
      </c>
      <c r="M1259" s="77"/>
    </row>
    <row r="1260" spans="1:13" ht="19.5" customHeight="1">
      <c r="A1260" s="109">
        <v>594</v>
      </c>
      <c r="B1260" s="72">
        <v>40052</v>
      </c>
      <c r="C1260" s="73" t="s">
        <v>241</v>
      </c>
      <c r="D1260" s="74">
        <v>100</v>
      </c>
      <c r="E1260" s="75">
        <v>14.66</v>
      </c>
      <c r="F1260" s="76" t="s">
        <v>685</v>
      </c>
      <c r="G1260" s="73" t="s">
        <v>620</v>
      </c>
      <c r="H1260" s="73" t="s">
        <v>538</v>
      </c>
      <c r="I1260" s="73" t="s">
        <v>532</v>
      </c>
      <c r="J1260" s="73" t="s">
        <v>455</v>
      </c>
      <c r="K1260" s="73" t="s">
        <v>535</v>
      </c>
      <c r="L1260" s="73" t="s">
        <v>539</v>
      </c>
      <c r="M1260" s="96"/>
    </row>
    <row r="1261" spans="1:13" ht="19.5" customHeight="1">
      <c r="A1261" s="109">
        <v>330</v>
      </c>
      <c r="B1261" s="72">
        <v>39944</v>
      </c>
      <c r="C1261" s="73" t="s">
        <v>68</v>
      </c>
      <c r="D1261" s="74">
        <v>25</v>
      </c>
      <c r="E1261" s="75">
        <v>3.669</v>
      </c>
      <c r="F1261" s="76" t="s">
        <v>922</v>
      </c>
      <c r="G1261" s="73" t="s">
        <v>953</v>
      </c>
      <c r="H1261" s="73" t="s">
        <v>538</v>
      </c>
      <c r="I1261" s="73" t="s">
        <v>532</v>
      </c>
      <c r="J1261" s="73" t="s">
        <v>455</v>
      </c>
      <c r="K1261" s="73" t="s">
        <v>535</v>
      </c>
      <c r="L1261" s="73" t="s">
        <v>530</v>
      </c>
      <c r="M1261" s="77"/>
    </row>
    <row r="1262" spans="1:13" ht="19.5" customHeight="1">
      <c r="A1262" s="109">
        <v>628</v>
      </c>
      <c r="B1262" s="72">
        <v>39996</v>
      </c>
      <c r="C1262" s="73" t="s">
        <v>90</v>
      </c>
      <c r="D1262" s="74">
        <v>50</v>
      </c>
      <c r="E1262" s="75">
        <v>7.3295</v>
      </c>
      <c r="F1262" s="76" t="s">
        <v>922</v>
      </c>
      <c r="G1262" s="73" t="s">
        <v>953</v>
      </c>
      <c r="H1262" s="73" t="s">
        <v>538</v>
      </c>
      <c r="I1262" s="73" t="s">
        <v>532</v>
      </c>
      <c r="J1262" s="73" t="s">
        <v>455</v>
      </c>
      <c r="K1262" s="73" t="s">
        <v>533</v>
      </c>
      <c r="L1262" s="73" t="s">
        <v>539</v>
      </c>
      <c r="M1262" s="77"/>
    </row>
    <row r="1263" spans="1:13" ht="19.5" customHeight="1">
      <c r="A1263" s="109">
        <v>578</v>
      </c>
      <c r="B1263" s="72">
        <v>40051</v>
      </c>
      <c r="C1263" s="73" t="s">
        <v>351</v>
      </c>
      <c r="D1263" s="74">
        <v>28</v>
      </c>
      <c r="E1263" s="75">
        <v>4.1048</v>
      </c>
      <c r="F1263" s="76" t="s">
        <v>922</v>
      </c>
      <c r="G1263" s="73" t="s">
        <v>1100</v>
      </c>
      <c r="H1263" s="73" t="s">
        <v>538</v>
      </c>
      <c r="I1263" s="73" t="s">
        <v>532</v>
      </c>
      <c r="J1263" s="73" t="s">
        <v>455</v>
      </c>
      <c r="K1263" s="73" t="s">
        <v>533</v>
      </c>
      <c r="L1263" s="73" t="s">
        <v>539</v>
      </c>
      <c r="M1263" s="77"/>
    </row>
    <row r="1264" spans="1:13" ht="19.5" customHeight="1">
      <c r="A1264" s="109">
        <v>579</v>
      </c>
      <c r="B1264" s="72">
        <v>40051</v>
      </c>
      <c r="C1264" s="73" t="s">
        <v>351</v>
      </c>
      <c r="D1264" s="74">
        <v>28</v>
      </c>
      <c r="E1264" s="75">
        <v>4.1048</v>
      </c>
      <c r="F1264" s="76" t="s">
        <v>922</v>
      </c>
      <c r="G1264" s="73" t="s">
        <v>953</v>
      </c>
      <c r="H1264" s="73" t="s">
        <v>538</v>
      </c>
      <c r="I1264" s="73" t="s">
        <v>532</v>
      </c>
      <c r="J1264" s="73" t="s">
        <v>455</v>
      </c>
      <c r="K1264" s="73" t="s">
        <v>533</v>
      </c>
      <c r="L1264" s="73" t="s">
        <v>539</v>
      </c>
      <c r="M1264" s="77"/>
    </row>
    <row r="1265" spans="1:13" ht="19.5" customHeight="1">
      <c r="A1265" s="109">
        <v>635</v>
      </c>
      <c r="B1265" s="72">
        <v>40057</v>
      </c>
      <c r="C1265" s="73" t="s">
        <v>248</v>
      </c>
      <c r="D1265" s="74">
        <v>57</v>
      </c>
      <c r="E1265" s="75">
        <v>8.3613</v>
      </c>
      <c r="F1265" s="76" t="s">
        <v>804</v>
      </c>
      <c r="G1265" s="73" t="s">
        <v>1047</v>
      </c>
      <c r="H1265" s="73" t="s">
        <v>538</v>
      </c>
      <c r="I1265" s="73" t="s">
        <v>532</v>
      </c>
      <c r="J1265" s="73" t="s">
        <v>455</v>
      </c>
      <c r="K1265" s="73" t="s">
        <v>533</v>
      </c>
      <c r="L1265" s="73" t="s">
        <v>539</v>
      </c>
      <c r="M1265" s="77"/>
    </row>
    <row r="1266" spans="1:12" ht="19.5" customHeight="1">
      <c r="A1266" s="109">
        <v>99</v>
      </c>
      <c r="B1266" s="72">
        <v>39863</v>
      </c>
      <c r="C1266" s="73" t="s">
        <v>918</v>
      </c>
      <c r="D1266" s="74">
        <v>14</v>
      </c>
      <c r="E1266" s="75">
        <v>2.051</v>
      </c>
      <c r="F1266" s="76" t="s">
        <v>788</v>
      </c>
      <c r="G1266" s="73" t="s">
        <v>740</v>
      </c>
      <c r="H1266" s="73" t="s">
        <v>538</v>
      </c>
      <c r="I1266" s="73" t="s">
        <v>532</v>
      </c>
      <c r="J1266" s="73" t="s">
        <v>455</v>
      </c>
      <c r="K1266" s="73" t="s">
        <v>533</v>
      </c>
      <c r="L1266" s="73" t="s">
        <v>539</v>
      </c>
    </row>
    <row r="1267" spans="1:12" ht="19.5" customHeight="1">
      <c r="A1267" s="109">
        <v>100</v>
      </c>
      <c r="B1267" s="72">
        <v>39863</v>
      </c>
      <c r="C1267" s="73" t="s">
        <v>917</v>
      </c>
      <c r="D1267" s="74">
        <v>14</v>
      </c>
      <c r="E1267" s="75">
        <v>2.051</v>
      </c>
      <c r="F1267" s="76" t="s">
        <v>788</v>
      </c>
      <c r="G1267" s="73" t="s">
        <v>740</v>
      </c>
      <c r="H1267" s="73" t="s">
        <v>538</v>
      </c>
      <c r="I1267" s="73" t="s">
        <v>532</v>
      </c>
      <c r="J1267" s="73" t="s">
        <v>455</v>
      </c>
      <c r="K1267" s="73" t="s">
        <v>533</v>
      </c>
      <c r="L1267" s="73" t="s">
        <v>539</v>
      </c>
    </row>
    <row r="1268" spans="1:12" ht="19.5" customHeight="1">
      <c r="A1268" s="109">
        <v>101</v>
      </c>
      <c r="B1268" s="72">
        <v>39863</v>
      </c>
      <c r="C1268" s="73" t="s">
        <v>914</v>
      </c>
      <c r="D1268" s="74">
        <v>10</v>
      </c>
      <c r="E1268" s="75">
        <v>1.465</v>
      </c>
      <c r="F1268" s="76" t="s">
        <v>788</v>
      </c>
      <c r="G1268" s="73" t="s">
        <v>740</v>
      </c>
      <c r="H1268" s="73" t="s">
        <v>538</v>
      </c>
      <c r="I1268" s="73" t="s">
        <v>532</v>
      </c>
      <c r="J1268" s="73" t="s">
        <v>455</v>
      </c>
      <c r="K1268" s="73" t="s">
        <v>533</v>
      </c>
      <c r="L1268" s="73" t="s">
        <v>539</v>
      </c>
    </row>
    <row r="1269" spans="1:12" ht="19.5" customHeight="1">
      <c r="A1269" s="109">
        <v>103</v>
      </c>
      <c r="B1269" s="72">
        <v>39863</v>
      </c>
      <c r="C1269" s="73" t="s">
        <v>916</v>
      </c>
      <c r="D1269" s="74">
        <v>21</v>
      </c>
      <c r="E1269" s="75">
        <v>3.0765</v>
      </c>
      <c r="F1269" s="76" t="s">
        <v>788</v>
      </c>
      <c r="G1269" s="73" t="s">
        <v>740</v>
      </c>
      <c r="H1269" s="73" t="s">
        <v>538</v>
      </c>
      <c r="I1269" s="73" t="s">
        <v>532</v>
      </c>
      <c r="J1269" s="73" t="s">
        <v>455</v>
      </c>
      <c r="K1269" s="73" t="s">
        <v>533</v>
      </c>
      <c r="L1269" s="73" t="s">
        <v>539</v>
      </c>
    </row>
    <row r="1270" spans="1:12" ht="19.5" customHeight="1">
      <c r="A1270" s="109">
        <v>254</v>
      </c>
      <c r="B1270" s="72">
        <v>39918</v>
      </c>
      <c r="C1270" s="73" t="s">
        <v>916</v>
      </c>
      <c r="D1270" s="74">
        <v>10</v>
      </c>
      <c r="E1270" s="75">
        <v>1.4658</v>
      </c>
      <c r="F1270" s="76" t="s">
        <v>788</v>
      </c>
      <c r="G1270" s="73" t="s">
        <v>740</v>
      </c>
      <c r="H1270" s="73" t="s">
        <v>538</v>
      </c>
      <c r="I1270" s="73" t="s">
        <v>532</v>
      </c>
      <c r="J1270" s="73" t="s">
        <v>455</v>
      </c>
      <c r="K1270" s="73" t="s">
        <v>533</v>
      </c>
      <c r="L1270" s="73" t="s">
        <v>539</v>
      </c>
    </row>
    <row r="1271" spans="1:12" ht="19.5" customHeight="1">
      <c r="A1271" s="109">
        <v>255</v>
      </c>
      <c r="B1271" s="72">
        <v>39918</v>
      </c>
      <c r="C1271" s="73" t="s">
        <v>637</v>
      </c>
      <c r="D1271" s="74">
        <v>15</v>
      </c>
      <c r="E1271" s="75">
        <v>2.1987</v>
      </c>
      <c r="F1271" s="76" t="s">
        <v>788</v>
      </c>
      <c r="G1271" s="73" t="s">
        <v>740</v>
      </c>
      <c r="H1271" s="73" t="s">
        <v>538</v>
      </c>
      <c r="I1271" s="73" t="s">
        <v>532</v>
      </c>
      <c r="J1271" s="73" t="s">
        <v>455</v>
      </c>
      <c r="K1271" s="73" t="s">
        <v>533</v>
      </c>
      <c r="L1271" s="73" t="s">
        <v>539</v>
      </c>
    </row>
    <row r="1272" spans="1:12" ht="19.5" customHeight="1">
      <c r="A1272" s="109">
        <v>491</v>
      </c>
      <c r="B1272" s="72">
        <v>39996</v>
      </c>
      <c r="C1272" s="73" t="s">
        <v>89</v>
      </c>
      <c r="D1272" s="74">
        <v>10</v>
      </c>
      <c r="E1272" s="75">
        <v>1.4659</v>
      </c>
      <c r="F1272" s="76" t="s">
        <v>788</v>
      </c>
      <c r="G1272" s="73" t="s">
        <v>740</v>
      </c>
      <c r="H1272" s="73" t="s">
        <v>538</v>
      </c>
      <c r="I1272" s="73" t="s">
        <v>532</v>
      </c>
      <c r="J1272" s="73" t="s">
        <v>455</v>
      </c>
      <c r="K1272" s="73" t="s">
        <v>533</v>
      </c>
      <c r="L1272" s="73" t="s">
        <v>539</v>
      </c>
    </row>
    <row r="1273" spans="1:12" ht="19.5" customHeight="1">
      <c r="A1273" s="109">
        <v>492</v>
      </c>
      <c r="B1273" s="72">
        <v>39996</v>
      </c>
      <c r="C1273" s="73" t="s">
        <v>89</v>
      </c>
      <c r="D1273" s="74">
        <v>26</v>
      </c>
      <c r="E1273" s="75">
        <v>3.8113</v>
      </c>
      <c r="F1273" s="76" t="s">
        <v>788</v>
      </c>
      <c r="G1273" s="73" t="s">
        <v>740</v>
      </c>
      <c r="H1273" s="73" t="s">
        <v>538</v>
      </c>
      <c r="I1273" s="73" t="s">
        <v>532</v>
      </c>
      <c r="J1273" s="73" t="s">
        <v>455</v>
      </c>
      <c r="K1273" s="73" t="s">
        <v>533</v>
      </c>
      <c r="L1273" s="73" t="s">
        <v>539</v>
      </c>
    </row>
    <row r="1274" spans="1:12" ht="19.5" customHeight="1">
      <c r="A1274" s="109">
        <v>589</v>
      </c>
      <c r="B1274" s="72">
        <v>40038</v>
      </c>
      <c r="C1274" s="73" t="s">
        <v>177</v>
      </c>
      <c r="D1274" s="74">
        <v>10</v>
      </c>
      <c r="E1274" s="75">
        <v>1.4658</v>
      </c>
      <c r="F1274" s="76" t="s">
        <v>788</v>
      </c>
      <c r="G1274" s="73" t="s">
        <v>740</v>
      </c>
      <c r="H1274" s="73" t="s">
        <v>538</v>
      </c>
      <c r="I1274" s="73" t="s">
        <v>532</v>
      </c>
      <c r="J1274" s="73" t="s">
        <v>455</v>
      </c>
      <c r="K1274" s="73" t="s">
        <v>535</v>
      </c>
      <c r="L1274" s="73" t="s">
        <v>539</v>
      </c>
    </row>
    <row r="1275" spans="1:12" ht="19.5" customHeight="1">
      <c r="A1275" s="109">
        <v>590</v>
      </c>
      <c r="B1275" s="72">
        <v>40038</v>
      </c>
      <c r="C1275" s="73" t="s">
        <v>176</v>
      </c>
      <c r="D1275" s="74">
        <v>10</v>
      </c>
      <c r="E1275" s="75">
        <v>1.4658</v>
      </c>
      <c r="F1275" s="76" t="s">
        <v>788</v>
      </c>
      <c r="G1275" s="73" t="s">
        <v>740</v>
      </c>
      <c r="H1275" s="73" t="s">
        <v>538</v>
      </c>
      <c r="I1275" s="73" t="s">
        <v>532</v>
      </c>
      <c r="J1275" s="73" t="s">
        <v>455</v>
      </c>
      <c r="K1275" s="73" t="s">
        <v>535</v>
      </c>
      <c r="L1275" s="73" t="s">
        <v>539</v>
      </c>
    </row>
    <row r="1276" spans="1:12" ht="19.5" customHeight="1">
      <c r="A1276" s="109">
        <v>559</v>
      </c>
      <c r="B1276" s="72">
        <v>40050</v>
      </c>
      <c r="C1276" s="73" t="s">
        <v>346</v>
      </c>
      <c r="D1276" s="74">
        <v>16</v>
      </c>
      <c r="E1276" s="75">
        <v>2.3456</v>
      </c>
      <c r="F1276" s="76" t="s">
        <v>788</v>
      </c>
      <c r="G1276" s="73" t="s">
        <v>740</v>
      </c>
      <c r="H1276" s="73" t="s">
        <v>538</v>
      </c>
      <c r="I1276" s="73" t="s">
        <v>532</v>
      </c>
      <c r="J1276" s="73" t="s">
        <v>455</v>
      </c>
      <c r="K1276" s="73" t="s">
        <v>533</v>
      </c>
      <c r="L1276" s="73" t="s">
        <v>539</v>
      </c>
    </row>
    <row r="1277" spans="1:12" ht="19.5" customHeight="1">
      <c r="A1277" s="109">
        <v>544</v>
      </c>
      <c r="B1277" s="72">
        <v>40051</v>
      </c>
      <c r="C1277" s="73" t="s">
        <v>349</v>
      </c>
      <c r="D1277" s="74">
        <v>10</v>
      </c>
      <c r="E1277" s="75">
        <v>1.466</v>
      </c>
      <c r="F1277" s="76" t="s">
        <v>788</v>
      </c>
      <c r="G1277" s="73" t="s">
        <v>740</v>
      </c>
      <c r="H1277" s="73" t="s">
        <v>538</v>
      </c>
      <c r="I1277" s="73" t="s">
        <v>532</v>
      </c>
      <c r="J1277" s="73" t="s">
        <v>455</v>
      </c>
      <c r="K1277" s="73" t="s">
        <v>837</v>
      </c>
      <c r="L1277" s="73" t="s">
        <v>539</v>
      </c>
    </row>
    <row r="1278" spans="1:12" ht="19.5" customHeight="1">
      <c r="A1278" s="109">
        <v>619</v>
      </c>
      <c r="B1278" s="72">
        <v>40057</v>
      </c>
      <c r="C1278" s="73" t="s">
        <v>249</v>
      </c>
      <c r="D1278" s="74">
        <v>14</v>
      </c>
      <c r="E1278" s="75">
        <v>2.0537</v>
      </c>
      <c r="F1278" s="76" t="s">
        <v>788</v>
      </c>
      <c r="G1278" s="73" t="s">
        <v>740</v>
      </c>
      <c r="H1278" s="73" t="s">
        <v>538</v>
      </c>
      <c r="I1278" s="73" t="s">
        <v>532</v>
      </c>
      <c r="J1278" s="73" t="s">
        <v>455</v>
      </c>
      <c r="K1278" s="73" t="s">
        <v>837</v>
      </c>
      <c r="L1278" s="73" t="s">
        <v>539</v>
      </c>
    </row>
    <row r="1279" spans="1:12" ht="19.5" customHeight="1">
      <c r="A1279" s="109">
        <v>615</v>
      </c>
      <c r="B1279" s="72">
        <v>40058</v>
      </c>
      <c r="C1279" s="73" t="s">
        <v>283</v>
      </c>
      <c r="D1279" s="74">
        <v>10</v>
      </c>
      <c r="E1279" s="75">
        <v>1.4669</v>
      </c>
      <c r="F1279" s="76" t="s">
        <v>788</v>
      </c>
      <c r="G1279" s="73" t="s">
        <v>740</v>
      </c>
      <c r="H1279" s="73" t="s">
        <v>538</v>
      </c>
      <c r="I1279" s="73" t="s">
        <v>532</v>
      </c>
      <c r="J1279" s="73" t="s">
        <v>455</v>
      </c>
      <c r="K1279" s="73" t="s">
        <v>837</v>
      </c>
      <c r="L1279" s="73" t="s">
        <v>539</v>
      </c>
    </row>
    <row r="1280" spans="1:12" ht="19.5" customHeight="1">
      <c r="A1280" s="109">
        <v>616</v>
      </c>
      <c r="B1280" s="72">
        <v>40058</v>
      </c>
      <c r="C1280" s="73" t="s">
        <v>250</v>
      </c>
      <c r="D1280" s="74">
        <v>16</v>
      </c>
      <c r="E1280" s="75">
        <v>2.347</v>
      </c>
      <c r="F1280" s="76" t="s">
        <v>788</v>
      </c>
      <c r="G1280" s="73" t="s">
        <v>740</v>
      </c>
      <c r="H1280" s="73" t="s">
        <v>538</v>
      </c>
      <c r="I1280" s="73" t="s">
        <v>532</v>
      </c>
      <c r="J1280" s="73" t="s">
        <v>455</v>
      </c>
      <c r="K1280" s="73" t="s">
        <v>837</v>
      </c>
      <c r="L1280" s="73" t="s">
        <v>539</v>
      </c>
    </row>
    <row r="1281" spans="1:12" ht="19.5" customHeight="1">
      <c r="A1281" s="109">
        <v>617</v>
      </c>
      <c r="B1281" s="72">
        <v>40058</v>
      </c>
      <c r="C1281" s="73" t="s">
        <v>253</v>
      </c>
      <c r="D1281" s="74">
        <v>16</v>
      </c>
      <c r="E1281" s="75">
        <v>2.347</v>
      </c>
      <c r="F1281" s="76" t="s">
        <v>788</v>
      </c>
      <c r="G1281" s="73" t="s">
        <v>740</v>
      </c>
      <c r="H1281" s="73" t="s">
        <v>538</v>
      </c>
      <c r="I1281" s="73" t="s">
        <v>532</v>
      </c>
      <c r="J1281" s="73" t="s">
        <v>455</v>
      </c>
      <c r="K1281" s="73" t="s">
        <v>837</v>
      </c>
      <c r="L1281" s="73" t="s">
        <v>539</v>
      </c>
    </row>
    <row r="1282" spans="1:12" ht="19.5" customHeight="1">
      <c r="A1282" s="109">
        <v>618</v>
      </c>
      <c r="B1282" s="72">
        <v>40058</v>
      </c>
      <c r="C1282" s="73" t="s">
        <v>253</v>
      </c>
      <c r="D1282" s="74">
        <v>17</v>
      </c>
      <c r="E1282" s="75">
        <v>2.4937</v>
      </c>
      <c r="F1282" s="76" t="s">
        <v>788</v>
      </c>
      <c r="G1282" s="73" t="s">
        <v>740</v>
      </c>
      <c r="H1282" s="73" t="s">
        <v>538</v>
      </c>
      <c r="I1282" s="73" t="s">
        <v>532</v>
      </c>
      <c r="J1282" s="73" t="s">
        <v>455</v>
      </c>
      <c r="K1282" s="73" t="s">
        <v>837</v>
      </c>
      <c r="L1282" s="73" t="s">
        <v>539</v>
      </c>
    </row>
    <row r="1283" spans="1:12" ht="19.5" customHeight="1">
      <c r="A1283" s="109">
        <v>842</v>
      </c>
      <c r="B1283" s="72">
        <v>40065</v>
      </c>
      <c r="C1283" s="73" t="s">
        <v>274</v>
      </c>
      <c r="D1283" s="74">
        <v>13</v>
      </c>
      <c r="E1283" s="75">
        <v>1.907</v>
      </c>
      <c r="F1283" s="76" t="s">
        <v>788</v>
      </c>
      <c r="G1283" s="73" t="s">
        <v>740</v>
      </c>
      <c r="H1283" s="73" t="s">
        <v>538</v>
      </c>
      <c r="I1283" s="73" t="s">
        <v>532</v>
      </c>
      <c r="J1283" s="73" t="s">
        <v>455</v>
      </c>
      <c r="K1283" s="73" t="s">
        <v>837</v>
      </c>
      <c r="L1283" s="73" t="s">
        <v>539</v>
      </c>
    </row>
    <row r="1284" spans="1:13" ht="19.5" customHeight="1">
      <c r="A1284" s="109">
        <v>668</v>
      </c>
      <c r="B1284" s="72">
        <v>40081</v>
      </c>
      <c r="C1284" s="73" t="s">
        <v>374</v>
      </c>
      <c r="D1284" s="74">
        <v>100</v>
      </c>
      <c r="E1284" s="75">
        <v>14.669</v>
      </c>
      <c r="F1284" s="76" t="s">
        <v>631</v>
      </c>
      <c r="G1284" s="73" t="s">
        <v>740</v>
      </c>
      <c r="H1284" s="73" t="s">
        <v>538</v>
      </c>
      <c r="I1284" s="73" t="s">
        <v>532</v>
      </c>
      <c r="J1284" s="73" t="s">
        <v>455</v>
      </c>
      <c r="K1284" s="73" t="s">
        <v>127</v>
      </c>
      <c r="L1284" s="73" t="s">
        <v>539</v>
      </c>
      <c r="M1284" s="96"/>
    </row>
    <row r="1285" spans="1:12" ht="19.5" customHeight="1">
      <c r="A1285" s="135">
        <v>914</v>
      </c>
      <c r="B1285" s="105">
        <v>40127</v>
      </c>
      <c r="C1285" s="106" t="s">
        <v>461</v>
      </c>
      <c r="D1285" s="107">
        <v>10</v>
      </c>
      <c r="E1285" s="126">
        <v>1.4665</v>
      </c>
      <c r="F1285" s="108" t="s">
        <v>788</v>
      </c>
      <c r="G1285" s="73" t="s">
        <v>740</v>
      </c>
      <c r="H1285" s="106" t="s">
        <v>538</v>
      </c>
      <c r="I1285" s="106" t="s">
        <v>375</v>
      </c>
      <c r="J1285" s="73" t="s">
        <v>455</v>
      </c>
      <c r="K1285" s="106" t="s">
        <v>837</v>
      </c>
      <c r="L1285" s="106" t="s">
        <v>539</v>
      </c>
    </row>
    <row r="1286" spans="1:12" ht="19.5" customHeight="1">
      <c r="A1286" s="109">
        <v>914</v>
      </c>
      <c r="B1286" s="72">
        <v>40127</v>
      </c>
      <c r="C1286" s="73" t="s">
        <v>461</v>
      </c>
      <c r="D1286" s="74">
        <v>10</v>
      </c>
      <c r="E1286" s="75">
        <v>1.4665</v>
      </c>
      <c r="F1286" s="76" t="s">
        <v>788</v>
      </c>
      <c r="G1286" s="73" t="s">
        <v>740</v>
      </c>
      <c r="H1286" s="73" t="s">
        <v>538</v>
      </c>
      <c r="I1286" s="73" t="s">
        <v>532</v>
      </c>
      <c r="J1286" s="73" t="s">
        <v>455</v>
      </c>
      <c r="K1286" s="73" t="s">
        <v>837</v>
      </c>
      <c r="L1286" s="73" t="s">
        <v>539</v>
      </c>
    </row>
    <row r="1287" spans="1:12" ht="19.5" customHeight="1">
      <c r="A1287" s="135">
        <v>906</v>
      </c>
      <c r="B1287" s="105">
        <v>40135</v>
      </c>
      <c r="C1287" s="106" t="s">
        <v>397</v>
      </c>
      <c r="D1287" s="107">
        <v>10</v>
      </c>
      <c r="E1287" s="126">
        <v>1.4665</v>
      </c>
      <c r="F1287" s="108" t="s">
        <v>788</v>
      </c>
      <c r="G1287" s="73" t="s">
        <v>740</v>
      </c>
      <c r="H1287" s="106" t="s">
        <v>538</v>
      </c>
      <c r="I1287" s="106" t="s">
        <v>375</v>
      </c>
      <c r="J1287" s="73" t="s">
        <v>455</v>
      </c>
      <c r="K1287" s="106" t="s">
        <v>837</v>
      </c>
      <c r="L1287" s="106" t="s">
        <v>539</v>
      </c>
    </row>
    <row r="1288" spans="1:12" ht="19.5" customHeight="1">
      <c r="A1288" s="109">
        <v>906</v>
      </c>
      <c r="B1288" s="72">
        <v>40135</v>
      </c>
      <c r="C1288" s="73" t="s">
        <v>397</v>
      </c>
      <c r="D1288" s="74">
        <v>10</v>
      </c>
      <c r="E1288" s="75">
        <v>1.4665</v>
      </c>
      <c r="F1288" s="76" t="s">
        <v>788</v>
      </c>
      <c r="G1288" s="73" t="s">
        <v>740</v>
      </c>
      <c r="H1288" s="73" t="s">
        <v>538</v>
      </c>
      <c r="I1288" s="73" t="s">
        <v>532</v>
      </c>
      <c r="J1288" s="73" t="s">
        <v>455</v>
      </c>
      <c r="K1288" s="73" t="s">
        <v>837</v>
      </c>
      <c r="L1288" s="73" t="s">
        <v>539</v>
      </c>
    </row>
    <row r="1289" spans="1:12" ht="19.5" customHeight="1">
      <c r="A1289" s="135">
        <v>907</v>
      </c>
      <c r="B1289" s="105">
        <v>40135</v>
      </c>
      <c r="C1289" s="106" t="s">
        <v>397</v>
      </c>
      <c r="D1289" s="107">
        <v>13</v>
      </c>
      <c r="E1289" s="126">
        <v>1.9064</v>
      </c>
      <c r="F1289" s="108" t="s">
        <v>788</v>
      </c>
      <c r="G1289" s="73" t="s">
        <v>740</v>
      </c>
      <c r="H1289" s="106" t="s">
        <v>538</v>
      </c>
      <c r="I1289" s="106" t="s">
        <v>375</v>
      </c>
      <c r="J1289" s="73" t="s">
        <v>455</v>
      </c>
      <c r="K1289" s="106" t="s">
        <v>837</v>
      </c>
      <c r="L1289" s="106" t="s">
        <v>539</v>
      </c>
    </row>
    <row r="1290" spans="1:12" ht="19.5" customHeight="1">
      <c r="A1290" s="109">
        <v>907</v>
      </c>
      <c r="B1290" s="72">
        <v>40135</v>
      </c>
      <c r="C1290" s="73" t="s">
        <v>397</v>
      </c>
      <c r="D1290" s="74">
        <v>13</v>
      </c>
      <c r="E1290" s="75">
        <v>1.9064</v>
      </c>
      <c r="F1290" s="76" t="s">
        <v>788</v>
      </c>
      <c r="G1290" s="73" t="s">
        <v>740</v>
      </c>
      <c r="H1290" s="73" t="s">
        <v>538</v>
      </c>
      <c r="I1290" s="73" t="s">
        <v>532</v>
      </c>
      <c r="J1290" s="73" t="s">
        <v>455</v>
      </c>
      <c r="K1290" s="73" t="s">
        <v>837</v>
      </c>
      <c r="L1290" s="73" t="s">
        <v>539</v>
      </c>
    </row>
    <row r="1291" ht="19.5" customHeight="1">
      <c r="H1291" s="96"/>
    </row>
    <row r="1292" spans="4:8" ht="19.5" customHeight="1">
      <c r="D1292" s="136">
        <f>E1292*6.8</f>
        <v>1173073.13993698</v>
      </c>
      <c r="E1292" s="137">
        <f>SUM(E2:E1291)</f>
        <v>172510.75587308532</v>
      </c>
      <c r="H1292" s="96"/>
    </row>
  </sheetData>
  <sheetProtection/>
  <dataValidations count="1">
    <dataValidation type="list" allowBlank="1" showInputMessage="1" showErrorMessage="1" sqref="I141:I142 I157:I158 I208:I225">
      <formula1>$O$63:$O$67</formula1>
    </dataValidation>
  </dataValidations>
  <printOptions gridLines="1" horizontalCentered="1"/>
  <pageMargins left="0.25" right="0.25" top="1.25" bottom="1" header="0.5" footer="0.5"/>
  <pageSetup fitToHeight="50" fitToWidth="1" horizontalDpi="600" verticalDpi="600" orientation="landscape" paperSize="9" scale="50"/>
  <headerFooter alignWithMargins="0">
    <oddHeader>&amp;C&amp;"Arial,Bold"&amp;12GOLDEN BRIDGES
2009 EXPENSES DETAIL
JAN 1, 2009 - DEC 31, 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Golden Bridges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Chang</dc:creator>
  <cp:keywords/>
  <dc:description/>
  <cp:lastModifiedBy>HOLLY CHANG</cp:lastModifiedBy>
  <cp:lastPrinted>2010-11-01T17:08:54Z</cp:lastPrinted>
  <dcterms:created xsi:type="dcterms:W3CDTF">2010-08-27T08:50:55Z</dcterms:created>
  <dcterms:modified xsi:type="dcterms:W3CDTF">2010-11-13T00:00:06Z</dcterms:modified>
  <cp:category/>
  <cp:version/>
  <cp:contentType/>
  <cp:contentStatus/>
</cp:coreProperties>
</file>